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MŠ MARIÁNSKÉ NÁMĚSTÍ\Elektroinstalace_silnoproud_slaboproud\Silnoproud\zdroj\"/>
    </mc:Choice>
  </mc:AlternateContent>
  <bookViews>
    <workbookView xWindow="240" yWindow="75" windowWidth="23955" windowHeight="15150" activeTab="2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52511"/>
</workbook>
</file>

<file path=xl/calcChain.xml><?xml version="1.0" encoding="utf-8"?>
<calcChain xmlns="http://schemas.openxmlformats.org/spreadsheetml/2006/main">
  <c r="E186" i="2" l="1"/>
  <c r="H184" i="2"/>
  <c r="H186" i="2"/>
  <c r="F2" i="3" l="1"/>
  <c r="F1" i="3"/>
  <c r="B26" i="3" s="1"/>
  <c r="C26" i="3" s="1"/>
  <c r="C10" i="3"/>
  <c r="C11" i="3" s="1"/>
  <c r="C9" i="3"/>
  <c r="J211" i="2"/>
  <c r="I211" i="2"/>
  <c r="I209" i="2"/>
  <c r="J208" i="2"/>
  <c r="I208" i="2"/>
  <c r="I207" i="2"/>
  <c r="H207" i="2"/>
  <c r="E207" i="2"/>
  <c r="J207" i="2" s="1"/>
  <c r="I204" i="2"/>
  <c r="H204" i="2"/>
  <c r="E204" i="2"/>
  <c r="J204" i="2" s="1"/>
  <c r="I202" i="2"/>
  <c r="H202" i="2"/>
  <c r="E202" i="2"/>
  <c r="J202" i="2" s="1"/>
  <c r="I201" i="2"/>
  <c r="H201" i="2"/>
  <c r="E201" i="2"/>
  <c r="I200" i="2"/>
  <c r="H200" i="2"/>
  <c r="E200" i="2"/>
  <c r="J200" i="2" s="1"/>
  <c r="I199" i="2"/>
  <c r="H199" i="2"/>
  <c r="E199" i="2"/>
  <c r="J199" i="2" s="1"/>
  <c r="I198" i="2"/>
  <c r="H198" i="2"/>
  <c r="E198" i="2"/>
  <c r="J198" i="2" s="1"/>
  <c r="I197" i="2"/>
  <c r="H197" i="2"/>
  <c r="E197" i="2"/>
  <c r="I196" i="2"/>
  <c r="H196" i="2"/>
  <c r="E196" i="2"/>
  <c r="J196" i="2" s="1"/>
  <c r="I195" i="2"/>
  <c r="H195" i="2"/>
  <c r="E195" i="2"/>
  <c r="J195" i="2" s="1"/>
  <c r="I194" i="2"/>
  <c r="H194" i="2"/>
  <c r="E194" i="2"/>
  <c r="J194" i="2" s="1"/>
  <c r="I193" i="2"/>
  <c r="H193" i="2"/>
  <c r="E193" i="2"/>
  <c r="J191" i="2"/>
  <c r="I191" i="2"/>
  <c r="J190" i="2"/>
  <c r="I190" i="2"/>
  <c r="H190" i="2"/>
  <c r="E190" i="2"/>
  <c r="J188" i="2"/>
  <c r="I188" i="2"/>
  <c r="H188" i="2"/>
  <c r="E188" i="2"/>
  <c r="J184" i="2"/>
  <c r="I184" i="2"/>
  <c r="E184" i="2"/>
  <c r="I181" i="2"/>
  <c r="H181" i="2"/>
  <c r="E181" i="2"/>
  <c r="I178" i="2"/>
  <c r="H178" i="2"/>
  <c r="E178" i="2"/>
  <c r="J178" i="2" s="1"/>
  <c r="I176" i="2"/>
  <c r="H176" i="2"/>
  <c r="E176" i="2"/>
  <c r="J176" i="2" s="1"/>
  <c r="I174" i="2"/>
  <c r="H174" i="2"/>
  <c r="E174" i="2"/>
  <c r="I171" i="2"/>
  <c r="H171" i="2"/>
  <c r="E171" i="2"/>
  <c r="I170" i="2"/>
  <c r="H170" i="2"/>
  <c r="E170" i="2"/>
  <c r="J170" i="2" s="1"/>
  <c r="I167" i="2"/>
  <c r="H167" i="2"/>
  <c r="E167" i="2"/>
  <c r="J167" i="2" s="1"/>
  <c r="I166" i="2"/>
  <c r="H166" i="2"/>
  <c r="E166" i="2"/>
  <c r="J166" i="2" s="1"/>
  <c r="I163" i="2"/>
  <c r="H163" i="2"/>
  <c r="E163" i="2"/>
  <c r="I162" i="2"/>
  <c r="H162" i="2"/>
  <c r="E162" i="2"/>
  <c r="J162" i="2" s="1"/>
  <c r="I161" i="2"/>
  <c r="H161" i="2"/>
  <c r="E161" i="2"/>
  <c r="J161" i="2" s="1"/>
  <c r="I158" i="2"/>
  <c r="H158" i="2"/>
  <c r="E158" i="2"/>
  <c r="J155" i="2"/>
  <c r="I155" i="2"/>
  <c r="J154" i="2"/>
  <c r="I154" i="2"/>
  <c r="I153" i="2"/>
  <c r="H153" i="2"/>
  <c r="E153" i="2"/>
  <c r="J152" i="2"/>
  <c r="I152" i="2"/>
  <c r="I151" i="2"/>
  <c r="H151" i="2"/>
  <c r="E151" i="2"/>
  <c r="I150" i="2"/>
  <c r="H150" i="2"/>
  <c r="E150" i="2"/>
  <c r="I149" i="2"/>
  <c r="H149" i="2"/>
  <c r="E149" i="2"/>
  <c r="J149" i="2" s="1"/>
  <c r="I148" i="2"/>
  <c r="H148" i="2"/>
  <c r="E148" i="2"/>
  <c r="J148" i="2" s="1"/>
  <c r="I147" i="2"/>
  <c r="H147" i="2"/>
  <c r="E147" i="2"/>
  <c r="I146" i="2"/>
  <c r="H146" i="2"/>
  <c r="E146" i="2"/>
  <c r="I145" i="2"/>
  <c r="H145" i="2"/>
  <c r="E145" i="2"/>
  <c r="J145" i="2" s="1"/>
  <c r="I144" i="2"/>
  <c r="H144" i="2"/>
  <c r="E144" i="2"/>
  <c r="J144" i="2" s="1"/>
  <c r="I143" i="2"/>
  <c r="H143" i="2"/>
  <c r="E143" i="2"/>
  <c r="I142" i="2"/>
  <c r="H142" i="2"/>
  <c r="E142" i="2"/>
  <c r="I141" i="2"/>
  <c r="H141" i="2"/>
  <c r="E141" i="2"/>
  <c r="J141" i="2" s="1"/>
  <c r="J139" i="2"/>
  <c r="I139" i="2"/>
  <c r="J138" i="2"/>
  <c r="I138" i="2"/>
  <c r="I137" i="2"/>
  <c r="H137" i="2"/>
  <c r="E137" i="2"/>
  <c r="J137" i="2" s="1"/>
  <c r="J135" i="2"/>
  <c r="I135" i="2"/>
  <c r="I134" i="2"/>
  <c r="H134" i="2"/>
  <c r="E134" i="2"/>
  <c r="J134" i="2" s="1"/>
  <c r="I133" i="2"/>
  <c r="H133" i="2"/>
  <c r="E133" i="2"/>
  <c r="J133" i="2" s="1"/>
  <c r="I131" i="2"/>
  <c r="H131" i="2"/>
  <c r="E131" i="2"/>
  <c r="I130" i="2"/>
  <c r="H130" i="2"/>
  <c r="E130" i="2"/>
  <c r="I128" i="2"/>
  <c r="H128" i="2"/>
  <c r="E128" i="2"/>
  <c r="J128" i="2" s="1"/>
  <c r="I127" i="2"/>
  <c r="H127" i="2"/>
  <c r="E127" i="2"/>
  <c r="J127" i="2" s="1"/>
  <c r="J125" i="2"/>
  <c r="I125" i="2"/>
  <c r="I124" i="2"/>
  <c r="H124" i="2"/>
  <c r="E124" i="2"/>
  <c r="J124" i="2" s="1"/>
  <c r="J122" i="2"/>
  <c r="I122" i="2"/>
  <c r="J121" i="2"/>
  <c r="I121" i="2"/>
  <c r="H121" i="2"/>
  <c r="E121" i="2"/>
  <c r="J120" i="2"/>
  <c r="I120" i="2"/>
  <c r="H120" i="2"/>
  <c r="E120" i="2"/>
  <c r="J119" i="2"/>
  <c r="I119" i="2"/>
  <c r="H119" i="2"/>
  <c r="E119" i="2"/>
  <c r="J117" i="2"/>
  <c r="I117" i="2"/>
  <c r="I116" i="2"/>
  <c r="H116" i="2"/>
  <c r="E116" i="2"/>
  <c r="J116" i="2" s="1"/>
  <c r="I114" i="2"/>
  <c r="H114" i="2"/>
  <c r="E114" i="2"/>
  <c r="I113" i="2"/>
  <c r="H113" i="2"/>
  <c r="E113" i="2"/>
  <c r="I112" i="2"/>
  <c r="H112" i="2"/>
  <c r="E112" i="2"/>
  <c r="J112" i="2" s="1"/>
  <c r="I111" i="2"/>
  <c r="H111" i="2"/>
  <c r="E111" i="2"/>
  <c r="J111" i="2" s="1"/>
  <c r="I110" i="2"/>
  <c r="H110" i="2"/>
  <c r="E110" i="2"/>
  <c r="I109" i="2"/>
  <c r="H109" i="2"/>
  <c r="E109" i="2"/>
  <c r="I107" i="2"/>
  <c r="H107" i="2"/>
  <c r="E107" i="2"/>
  <c r="J107" i="2" s="1"/>
  <c r="J105" i="2"/>
  <c r="I105" i="2"/>
  <c r="J104" i="2"/>
  <c r="I104" i="2"/>
  <c r="H104" i="2"/>
  <c r="E104" i="2"/>
  <c r="J103" i="2"/>
  <c r="I103" i="2"/>
  <c r="H103" i="2"/>
  <c r="E103" i="2"/>
  <c r="J101" i="2"/>
  <c r="I101" i="2"/>
  <c r="I100" i="2"/>
  <c r="H100" i="2"/>
  <c r="E100" i="2"/>
  <c r="J100" i="2" s="1"/>
  <c r="J99" i="2"/>
  <c r="I99" i="2"/>
  <c r="I98" i="2"/>
  <c r="H98" i="2"/>
  <c r="E98" i="2"/>
  <c r="J98" i="2" s="1"/>
  <c r="J96" i="2"/>
  <c r="I96" i="2"/>
  <c r="I95" i="2"/>
  <c r="H95" i="2"/>
  <c r="E95" i="2"/>
  <c r="I93" i="2"/>
  <c r="H93" i="2"/>
  <c r="E93" i="2"/>
  <c r="J93" i="2" s="1"/>
  <c r="I91" i="2"/>
  <c r="H91" i="2"/>
  <c r="E91" i="2"/>
  <c r="J91" i="2" s="1"/>
  <c r="I90" i="2"/>
  <c r="H90" i="2"/>
  <c r="E90" i="2"/>
  <c r="I87" i="2"/>
  <c r="H87" i="2"/>
  <c r="E87" i="2"/>
  <c r="I85" i="2"/>
  <c r="H85" i="2"/>
  <c r="E85" i="2"/>
  <c r="J85" i="2" s="1"/>
  <c r="I83" i="2"/>
  <c r="H83" i="2"/>
  <c r="E83" i="2"/>
  <c r="J83" i="2" s="1"/>
  <c r="I81" i="2"/>
  <c r="H81" i="2"/>
  <c r="E81" i="2"/>
  <c r="J79" i="2"/>
  <c r="I79" i="2"/>
  <c r="I78" i="2"/>
  <c r="H78" i="2"/>
  <c r="E78" i="2"/>
  <c r="J78" i="2" s="1"/>
  <c r="I77" i="2"/>
  <c r="H77" i="2"/>
  <c r="E77" i="2"/>
  <c r="I76" i="2"/>
  <c r="H76" i="2"/>
  <c r="E76" i="2"/>
  <c r="I75" i="2"/>
  <c r="H75" i="2"/>
  <c r="E75" i="2"/>
  <c r="J75" i="2" s="1"/>
  <c r="I73" i="2"/>
  <c r="H73" i="2"/>
  <c r="E73" i="2"/>
  <c r="J73" i="2" s="1"/>
  <c r="I72" i="2"/>
  <c r="H72" i="2"/>
  <c r="E72" i="2"/>
  <c r="I70" i="2"/>
  <c r="H70" i="2"/>
  <c r="E70" i="2"/>
  <c r="I68" i="2"/>
  <c r="H68" i="2"/>
  <c r="E68" i="2"/>
  <c r="J68" i="2" s="1"/>
  <c r="I67" i="2"/>
  <c r="H67" i="2"/>
  <c r="E67" i="2"/>
  <c r="J67" i="2" s="1"/>
  <c r="I65" i="2"/>
  <c r="H65" i="2"/>
  <c r="E65" i="2"/>
  <c r="I64" i="2"/>
  <c r="H64" i="2"/>
  <c r="E64" i="2"/>
  <c r="I63" i="2"/>
  <c r="H63" i="2"/>
  <c r="E63" i="2"/>
  <c r="J63" i="2" s="1"/>
  <c r="I62" i="2"/>
  <c r="H62" i="2"/>
  <c r="E62" i="2"/>
  <c r="J62" i="2" s="1"/>
  <c r="I61" i="2"/>
  <c r="H61" i="2"/>
  <c r="E61" i="2"/>
  <c r="J61" i="2" s="1"/>
  <c r="I60" i="2"/>
  <c r="H60" i="2"/>
  <c r="E60" i="2"/>
  <c r="J58" i="2"/>
  <c r="I58" i="2"/>
  <c r="I57" i="2"/>
  <c r="H57" i="2"/>
  <c r="E57" i="2"/>
  <c r="I55" i="2"/>
  <c r="H55" i="2"/>
  <c r="E55" i="2"/>
  <c r="I54" i="2"/>
  <c r="H54" i="2"/>
  <c r="E54" i="2"/>
  <c r="J54" i="2" s="1"/>
  <c r="I53" i="2"/>
  <c r="H53" i="2"/>
  <c r="E53" i="2"/>
  <c r="J53" i="2" s="1"/>
  <c r="I51" i="2"/>
  <c r="H51" i="2"/>
  <c r="E51" i="2"/>
  <c r="I49" i="2"/>
  <c r="H49" i="2"/>
  <c r="E49" i="2"/>
  <c r="I47" i="2"/>
  <c r="H47" i="2"/>
  <c r="E47" i="2"/>
  <c r="J47" i="2" s="1"/>
  <c r="I46" i="2"/>
  <c r="H46" i="2"/>
  <c r="E46" i="2"/>
  <c r="J46" i="2" s="1"/>
  <c r="I44" i="2"/>
  <c r="H44" i="2"/>
  <c r="E44" i="2"/>
  <c r="I43" i="2"/>
  <c r="H43" i="2"/>
  <c r="E43" i="2"/>
  <c r="I41" i="2"/>
  <c r="H41" i="2"/>
  <c r="E41" i="2"/>
  <c r="H37" i="2"/>
  <c r="H36" i="2"/>
  <c r="H35" i="2"/>
  <c r="H34" i="2"/>
  <c r="H33" i="2"/>
  <c r="J30" i="2"/>
  <c r="I30" i="2"/>
  <c r="J29" i="2"/>
  <c r="I29" i="2"/>
  <c r="I28" i="2"/>
  <c r="H28" i="2"/>
  <c r="H31" i="2" s="1"/>
  <c r="E28" i="2"/>
  <c r="E31" i="2" s="1"/>
  <c r="J25" i="2"/>
  <c r="I25" i="2"/>
  <c r="J24" i="2"/>
  <c r="I24" i="2"/>
  <c r="I23" i="2"/>
  <c r="H23" i="2"/>
  <c r="H26" i="2" s="1"/>
  <c r="E23" i="2"/>
  <c r="E26" i="2" s="1"/>
  <c r="J20" i="2"/>
  <c r="I20" i="2"/>
  <c r="J19" i="2"/>
  <c r="I19" i="2"/>
  <c r="I18" i="2"/>
  <c r="H18" i="2"/>
  <c r="H21" i="2" s="1"/>
  <c r="E18" i="2"/>
  <c r="J15" i="2"/>
  <c r="I15" i="2"/>
  <c r="J14" i="2"/>
  <c r="I14" i="2"/>
  <c r="I13" i="2"/>
  <c r="H13" i="2"/>
  <c r="H16" i="2" s="1"/>
  <c r="E13" i="2"/>
  <c r="E16" i="2" s="1"/>
  <c r="J10" i="2"/>
  <c r="I10" i="2"/>
  <c r="J9" i="2"/>
  <c r="I9" i="2"/>
  <c r="I8" i="2"/>
  <c r="H8" i="2"/>
  <c r="H11" i="2" s="1"/>
  <c r="E8" i="2"/>
  <c r="E11" i="2" s="1"/>
  <c r="J5" i="2"/>
  <c r="I5" i="2"/>
  <c r="J4" i="2"/>
  <c r="I4" i="2"/>
  <c r="I3" i="2"/>
  <c r="H3" i="2"/>
  <c r="H6" i="2" s="1"/>
  <c r="E3" i="2"/>
  <c r="E6" i="2" s="1"/>
  <c r="J8" i="2" l="1"/>
  <c r="J11" i="2" s="1"/>
  <c r="J18" i="2"/>
  <c r="J21" i="2" s="1"/>
  <c r="J44" i="2"/>
  <c r="J51" i="2"/>
  <c r="J57" i="2"/>
  <c r="J65" i="2"/>
  <c r="J72" i="2"/>
  <c r="J77" i="2"/>
  <c r="J81" i="2"/>
  <c r="J90" i="2"/>
  <c r="J110" i="2"/>
  <c r="J114" i="2"/>
  <c r="J131" i="2"/>
  <c r="J143" i="2"/>
  <c r="J147" i="2"/>
  <c r="J151" i="2"/>
  <c r="J158" i="2"/>
  <c r="J174" i="2"/>
  <c r="H210" i="2"/>
  <c r="H38" i="2"/>
  <c r="J43" i="2"/>
  <c r="J49" i="2"/>
  <c r="J55" i="2"/>
  <c r="J60" i="2"/>
  <c r="J64" i="2"/>
  <c r="J70" i="2"/>
  <c r="J76" i="2"/>
  <c r="J87" i="2"/>
  <c r="J95" i="2"/>
  <c r="J109" i="2"/>
  <c r="J113" i="2"/>
  <c r="J130" i="2"/>
  <c r="J142" i="2"/>
  <c r="J146" i="2"/>
  <c r="J150" i="2"/>
  <c r="J153" i="2"/>
  <c r="J163" i="2"/>
  <c r="J171" i="2"/>
  <c r="J181" i="2"/>
  <c r="J193" i="2"/>
  <c r="J197" i="2"/>
  <c r="J201" i="2"/>
  <c r="M1" i="2"/>
  <c r="M2" i="2" s="1"/>
  <c r="M3" i="2" s="1"/>
  <c r="M4" i="2" s="1"/>
  <c r="E209" i="2" s="1"/>
  <c r="J209" i="2" s="1"/>
  <c r="J28" i="2"/>
  <c r="J31" i="2" s="1"/>
  <c r="E34" i="2"/>
  <c r="J34" i="2" s="1"/>
  <c r="I34" i="2"/>
  <c r="I36" i="2"/>
  <c r="E36" i="2"/>
  <c r="J36" i="2" s="1"/>
  <c r="E37" i="2"/>
  <c r="J37" i="2" s="1"/>
  <c r="I37" i="2"/>
  <c r="J13" i="2"/>
  <c r="J16" i="2" s="1"/>
  <c r="E21" i="2"/>
  <c r="J41" i="2"/>
  <c r="J3" i="2"/>
  <c r="J6" i="2" s="1"/>
  <c r="J23" i="2"/>
  <c r="J26" i="2" s="1"/>
  <c r="E210" i="2"/>
  <c r="C5" i="3" s="1"/>
  <c r="C6" i="3" l="1"/>
  <c r="J210" i="2"/>
  <c r="I35" i="2"/>
  <c r="E35" i="2"/>
  <c r="J35" i="2" s="1"/>
  <c r="E33" i="2"/>
  <c r="I33" i="2"/>
  <c r="C8" i="3"/>
  <c r="E38" i="2" l="1"/>
  <c r="B3" i="3" s="1"/>
  <c r="J33" i="2"/>
  <c r="J38" i="2" s="1"/>
  <c r="C4" i="3" l="1"/>
  <c r="C7" i="3" s="1"/>
  <c r="C12" i="3" s="1"/>
  <c r="B4" i="3"/>
  <c r="B7" i="3" s="1"/>
  <c r="B12" i="3" l="1"/>
  <c r="C15" i="3"/>
  <c r="C19" i="3"/>
  <c r="C20" i="3"/>
  <c r="C21" i="3" l="1"/>
  <c r="C13" i="3"/>
  <c r="C14" i="3"/>
  <c r="C16" i="3" l="1"/>
  <c r="C22" i="3" s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<sst xmlns="http://schemas.openxmlformats.org/spreadsheetml/2006/main" count="732" uniqueCount="260">
  <si>
    <t>Název</t>
  </si>
  <si>
    <t>Hodnota</t>
  </si>
  <si>
    <t>Nadpis rekapitulace</t>
  </si>
  <si>
    <t>Seznam prací a dodávek elektrotechnických zařízení</t>
  </si>
  <si>
    <t>Akce</t>
  </si>
  <si>
    <t>MŠ Mariánské nám. 16, rekonstrukce silnoproudu</t>
  </si>
  <si>
    <t>Projekt</t>
  </si>
  <si>
    <t>D.1.1.4.4    Silnoproudá elektrotechnika</t>
  </si>
  <si>
    <t>Investor</t>
  </si>
  <si>
    <t/>
  </si>
  <si>
    <t>Z. č.</t>
  </si>
  <si>
    <t>04-2/2023</t>
  </si>
  <si>
    <t>A. č.</t>
  </si>
  <si>
    <t>Smlouva</t>
  </si>
  <si>
    <t>Vypracoval</t>
  </si>
  <si>
    <t>Ing. Bršlica</t>
  </si>
  <si>
    <t>Kontroloval</t>
  </si>
  <si>
    <t>Datum</t>
  </si>
  <si>
    <t>30.09.2023</t>
  </si>
  <si>
    <t>Zpracovatel</t>
  </si>
  <si>
    <t>CÚ</t>
  </si>
  <si>
    <t>01/2023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</si>
  <si>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</si>
  <si>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</si>
  <si>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</si>
  <si>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</si>
  <si>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</si>
  <si>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</si>
  <si>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</si>
  <si>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</si>
  <si>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</si>
  <si>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</si>
  <si>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</si>
  <si>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</si>
  <si>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</si>
  <si>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</si>
  <si>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</si>
  <si>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</si>
  <si>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</si>
  <si>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</si>
  <si>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</si>
  <si>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</si>
  <si>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</si>
  <si>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</si>
  <si>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</si>
  <si>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</si>
  <si>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</si>
  <si>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</si>
  <si>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</si>
  <si>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</si>
  <si>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</si>
  <si>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</si>
  <si>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</si>
  <si>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</si>
  <si>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</si>
  <si>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</si>
  <si>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</si>
  <si>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</si>
  <si>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Rozváděč RS11</t>
  </si>
  <si>
    <t>ks</t>
  </si>
  <si>
    <t>Oceloplechový rozvaděč pod omítku, IP40/20, rozměry : š572 x v642 x h147 mm, In=40A, 400V, Iks&lt;10 kA</t>
  </si>
  <si>
    <t>přívod i vývody vrchem, příslušenství pro montáž (přípojnice, lišty, svorkovnice, propojovací kabely, upevňovací materiál), dodávka včetně kompletace, montáže (usazení) a dopravy na stavbu, přístrojová náplň viz v.č. 007</t>
  </si>
  <si>
    <t>Rozváděč RS11 - celkem</t>
  </si>
  <si>
    <t>Rozváděč RS12</t>
  </si>
  <si>
    <t>Oceloplechový rozvaděč pod omítku, IP40/20, rozměry : š572 x v942 x h147 mm, In=40A, 400V, Iks&lt;10 kA</t>
  </si>
  <si>
    <t>přívod i vývody vrchem, příslušenství pro montáž (přípojnice, lišty, svorkovnice, propojovací kabely, upevňovací materiál), dodávka včetně kompletace, montáže (usazení) a dopravy na stavbu, přístrojová náplň viz v.č. 008</t>
  </si>
  <si>
    <t>Rozváděč RS12 - celkem</t>
  </si>
  <si>
    <t>Rozváděč RS21</t>
  </si>
  <si>
    <t>přívod i vývody vrchem, příslušenství pro montáž (přípojnice, lišty, svorkovnice, propojovací kabely, upevňovací materiál), dodávka včetně kompletace, montáže (usazení) a dopravy na stavbu, přístrojová náplň viz v.č. 009</t>
  </si>
  <si>
    <t>Rozváděč RS21 - celkem</t>
  </si>
  <si>
    <t>Rozváděč RS22</t>
  </si>
  <si>
    <t>přívod i vývody vrchem, příslušenství pro montáž (přípojnice, lišty, svorkovnice, propojovací kabely, upevňovací materiál), dodávka včetně kompletace, montáže (usazení) a dopravy na stavbu, přístrojová náplň viz v.č. 010</t>
  </si>
  <si>
    <t>Rozváděč RS22 - celkem</t>
  </si>
  <si>
    <t>Rozváděč RS13</t>
  </si>
  <si>
    <t>Oceloplechový rozvaděč na povrch, IP65/20, rozměry : š418 x v436 x h148 mm, In=25A, 400V, Iks&lt;10 kA</t>
  </si>
  <si>
    <t>přívod i vývody vrchem, příslušenství pro montáž (přípojnice, lišty, svorkovnice, propojovací kabely, upevňovací materiál), dodávka včetně kompletace, montáže (usazení) a dopravy na stavbu, přístrojová náplň viz v.č. 011</t>
  </si>
  <si>
    <t>Rozváděč RS13 - celkem</t>
  </si>
  <si>
    <t>Rozváděč RE1</t>
  </si>
  <si>
    <t>Oceloplechový rozvaděč pod omítku, IP40/20C, rozměry : š484 x v570 x h242 mm, In=40A, 400V, Iks&lt;10 kA</t>
  </si>
  <si>
    <t>přívod i vývody vrchem, příslušenství pro montáž (přípojnice, lišty, svorkovnice, propojovací kabely, upevňovací materiál), dodávka včetně kompletace, montáže (usazení) a dopravy na stavbu, přístrojová náplň viz v.č. 012 dle podmínek EG.D a.s.</t>
  </si>
  <si>
    <t>Rozváděč RE1 - celkem</t>
  </si>
  <si>
    <t>Dodávky</t>
  </si>
  <si>
    <t>Dodávky - celkem</t>
  </si>
  <si>
    <t>Elektromontáže</t>
  </si>
  <si>
    <t>KRABICE PŘÍSTROJOVÁ POD OMÍTKU</t>
  </si>
  <si>
    <t>KP67/3 70x45</t>
  </si>
  <si>
    <t>KRABICE ODBOČNÁ POD OMÍTKU BEZ SVORKOVNICE</t>
  </si>
  <si>
    <t>KU68-1902 73x42</t>
  </si>
  <si>
    <t>KOM97 103x50</t>
  </si>
  <si>
    <t>LIŠTOVÉ KRABICE PRO PŘÍSTROJE TANGO</t>
  </si>
  <si>
    <t>LK80x28 T univerzální</t>
  </si>
  <si>
    <t>VLK80 T víčko krabice LK80</t>
  </si>
  <si>
    <t>KRABICOVÁ ROZVODKA PLASTOVÁ, IP54, PRO OSAZENÍ NA MATERIÁLY HOŘLAVOSTI A-C2, PRÁZDNÁ</t>
  </si>
  <si>
    <t>8110 117x117x42</t>
  </si>
  <si>
    <t>SVORKOVNICE KABICOVÁ WAGO</t>
  </si>
  <si>
    <t>273-105 5x1-2,5 mm2</t>
  </si>
  <si>
    <t>LIŠTA ELEKTROINSTALAČNÍ VČ. DÍLŮ A PŘÍSLUŠENSTVÍ</t>
  </si>
  <si>
    <t>LHD20x20 hranatá</t>
  </si>
  <si>
    <t>m</t>
  </si>
  <si>
    <t>LHD40x40 hranatá</t>
  </si>
  <si>
    <t>LH60x40 hranatá</t>
  </si>
  <si>
    <t>LIŠTA ELEKTROINSTALAČNÍ VČ . DÍLŮ A PŘÍSLUŠENSTVÍ S MOŽNOSTÍ OSAZENÍ PŘÍSTROJOVÝCH NOSIČŮ</t>
  </si>
  <si>
    <t>LHD40x20 hranatá</t>
  </si>
  <si>
    <t>STROJEK SPÍNAČE "TANGO"</t>
  </si>
  <si>
    <t>3558-A01340 1-pól.vyp.(1)</t>
  </si>
  <si>
    <t>3558-A05340 sériov.přep.(5)</t>
  </si>
  <si>
    <t>3558-A06340 střídav.přep.(6)</t>
  </si>
  <si>
    <t>3558-A52340 dvojitý střídavý(6+6)</t>
  </si>
  <si>
    <t>3558-A91342 tlačítko(1/0)</t>
  </si>
  <si>
    <t>3558-A07340 kříž.přep.(7)</t>
  </si>
  <si>
    <t>KRYT SPÍNAČE "TANGO" BARVA BÍLÁ</t>
  </si>
  <si>
    <t>3558A-A651 B 1 páčka</t>
  </si>
  <si>
    <t>3558A-A652 B 2 páčky</t>
  </si>
  <si>
    <t>RÁMEČEK PRO PŘÍSTROJE "TANGO" BARVA BÍLÁ</t>
  </si>
  <si>
    <t>3901A-B10 B jednoduchý</t>
  </si>
  <si>
    <t>SPÍNAČ DO VLHKA POD OMÍT. IP44</t>
  </si>
  <si>
    <t>3558A-05940 B sériový přepínač</t>
  </si>
  <si>
    <t>3558A-06940 B střídavý přepínač</t>
  </si>
  <si>
    <t>SPÍNAČ DO VLHKA V IZOL. IP44 "PRAKTIK" BARVA ŠEDÁ</t>
  </si>
  <si>
    <t>3553-01929  1-pólový vypínač</t>
  </si>
  <si>
    <t>3553-05929 sériový přepínač</t>
  </si>
  <si>
    <t>3553-06929 střídavý přepínač</t>
  </si>
  <si>
    <t>3553-07929 křížový přepínač</t>
  </si>
  <si>
    <t>ZÁSUVKA NN, TANGO</t>
  </si>
  <si>
    <t>5513A-C02357 B Zásuvka dvojnásobná (bezšroubové svorky), s ochrannými kolíky, s natočenou dutinou, s clonkami; řazení 2x(2P+PE); d. Tango; b. bílá</t>
  </si>
  <si>
    <t>ZÁSUVKA NN, S OCHRANOU PŘED PŘEPĚTÍM, TANGO</t>
  </si>
  <si>
    <t>5593A-C02357 D Zásuvka dvojnásobná (bezšroubové svorky), s ochrannými kolíky, s natočenou dutinou, s clonkami, s ochranou před přepětím, optická signalizace poruchy; řazení 2x(2P+PE); d. Tango; b. béžová</t>
  </si>
  <si>
    <t>ZÁSUVKA TANGO S VÍČKEM, IP44</t>
  </si>
  <si>
    <t>5518A-2999 B 2p+PE, bílá</t>
  </si>
  <si>
    <t>ZÁSUVKA PRŮMYSLOVÁ NÁSTĚNNÁ,</t>
  </si>
  <si>
    <t>IZN1653 16A,400V,3p+N+PE, IP44</t>
  </si>
  <si>
    <t>SPÍNAČ VAČKOVÝ VE SKŘÍNI</t>
  </si>
  <si>
    <t>v plast. skrinke s čelnou doskou IP 54- JPD</t>
  </si>
  <si>
    <t>S25JPD1103 25A,500V,IP65</t>
  </si>
  <si>
    <t>S32JPD1103 32A,500V,IP65</t>
  </si>
  <si>
    <t>PLASTOVÝ OVLÁDAČ HARMONY STISKACÍ  KOMPLETNÍ,  PRO NOUZOVÉ ZASTAVENÍ, IP65, 3A,, S MECHANICKÝM BLOKOVÁNÍM, ODBLOKOVÁNÍ POOTOČENÍM</t>
  </si>
  <si>
    <t>XB5AS8442 barva rudá, kont. 1/1</t>
  </si>
  <si>
    <t>OVLÁDAČ PROSKLENÝ, IP65, KONTAKT 1/1, 240V, 6A, IP55, TOTAL STOP</t>
  </si>
  <si>
    <t>Livorno barva červená,</t>
  </si>
  <si>
    <t>SUPER-MULTIFUNKČNÍ RELÉ - do instalační krabice, pod vypínač, ventilátor</t>
  </si>
  <si>
    <t>SMR-H 4-vodičové, 9 funkcí, čas 0.01s-10dnů, výstup 0-200VA, cívka AC 230 V, s NULOU</t>
  </si>
  <si>
    <t>LQ617230-- Relé impulzní 1P/230VAC</t>
  </si>
  <si>
    <t>ZAPOJENÍ SPOTŘEBIČE</t>
  </si>
  <si>
    <t xml:space="preserve"> 5x4 mm2</t>
  </si>
  <si>
    <t xml:space="preserve"> 5x10 mm2</t>
  </si>
  <si>
    <t>KABEL SILOVÝ,IZOLACE PVC BEZ VODIČE PE</t>
  </si>
  <si>
    <t>CYKY-O 3x1.5 mm2 , pevně</t>
  </si>
  <si>
    <t>KABEL SILOVÝ,IZOLACE PVC S VODIČEM PE</t>
  </si>
  <si>
    <t>CYKY-J 3x1.5 mm2 , pevně</t>
  </si>
  <si>
    <t>CYKY-J 5x1.5 mm2 , pevně</t>
  </si>
  <si>
    <t>CYKY-J 3x2.5 mm2 , pevně</t>
  </si>
  <si>
    <t>CYKY-J 5x2.5 mm2 , pevně</t>
  </si>
  <si>
    <t>CYKY-J 5x6 mm2 , pevně</t>
  </si>
  <si>
    <t>CYKY-J 5x10 mm2 , pevně</t>
  </si>
  <si>
    <t>KABEL SILOVÝ,IZOLACE PVC</t>
  </si>
  <si>
    <t>CYKY-J 4x25 mm2 , pevně</t>
  </si>
  <si>
    <t>UKONČENÍ Cu KABELŮ  DO</t>
  </si>
  <si>
    <t xml:space="preserve"> 4x50 mm2</t>
  </si>
  <si>
    <t>BEZHALOGENOVÉ SILOVÉ KABELY  S TŘÍDOU B2caS1d1</t>
  </si>
  <si>
    <t>PRAFlaDur X 90-J 3x1,5 RE P90-R , pevně</t>
  </si>
  <si>
    <t>ZEMNÍCÍ SVORKA</t>
  </si>
  <si>
    <t>ZSA16 zemnicí svorka na potrubí</t>
  </si>
  <si>
    <t>Cu pás.ZSA16 Pásek uzemňovací Cu, 0.5m</t>
  </si>
  <si>
    <t>EKVIPOTENCIONÁLNÍ SVORKOVNICE</t>
  </si>
  <si>
    <t>EPS1 EPS 1 s krytem</t>
  </si>
  <si>
    <t>EPS 3+KO100E v krabici KO100E</t>
  </si>
  <si>
    <t>VODIČ JEDNOŽILOVÝ OHEBNÝ (CYA)</t>
  </si>
  <si>
    <t>H07V-K 4  mm2 , pevně</t>
  </si>
  <si>
    <t>H07V-K 6  mm2 , pevně</t>
  </si>
  <si>
    <t>H07V-K 10  mm2 , pevně</t>
  </si>
  <si>
    <t>UKONČENÍ VODIČŮ NA SVORKOVNICI</t>
  </si>
  <si>
    <t xml:space="preserve"> do 16 mm2</t>
  </si>
  <si>
    <t>SVÍTIDLA</t>
  </si>
  <si>
    <t>A - Svítidlo přisazené LED, Classic ZCLED3G53L840/ZK-MIKRO, 53 W, 6212 lm, 4000 K, CRI&gt;80, IP40</t>
  </si>
  <si>
    <t>AN - Svítidlo přisazené LED, Classic ZCLED3G53L840/ZK-MIKRO, 53 W, 6212 lm, 4000 K, CRI&gt;80, IP40, NOUZ. 1hod</t>
  </si>
  <si>
    <t>B - Svítidlo přisazené LED, Classic ZCLED3G32L830/ZK-MIKRO, 32 W, 3406 lm, 3000 K, CRI&gt;80, IP40</t>
  </si>
  <si>
    <t>F - Svítidlo přisazené LED d=280 mm, stínidlo PC, TRITON 1, 1L14B07/IN-182, 19 W, 2120 lm, 3000 K, CRI&gt;80, IP65</t>
  </si>
  <si>
    <t>G - Svítidlo přisazené LED d=360 mm, stínidlo PC, TRITON 2, 1L15B07/IN-184, 27 W, 3880 lm, 3000 K, CRI&gt;80, IP65</t>
  </si>
  <si>
    <t>J - Svítidlo přisazené LED d=420 mm, stínidlo sklo, CRATER 4, 1L15B07K75/054, 27 W, 3880 lm, 3000 K, CRI&gt;80, IP43</t>
  </si>
  <si>
    <t>JN - Svítidlo přisazené LED d=420 mm, stínidlo sklo, CRATER 4, 1L15B07K75/054, 27 W, 3880 lm, 3000 K, CRI&gt;80, IP43, NOUZ. 1 hod</t>
  </si>
  <si>
    <t>K -Svítidlo průmyslové LED z PC, difuzor PC, PRIMA LED 1.4ft PC 4400/840, 27 W, 3870 lm, IP65</t>
  </si>
  <si>
    <t>KN - Svítidlo průmyslové LED z PC, difuzor PC, PRIMA LED 1.4ft PC 4400/840, 27 W, 3870 lm, IP65, NOUZ. 1hod</t>
  </si>
  <si>
    <t>L - Svítidlo průmyslové LED z PC, difuzor PC, PRIMA LED 1.5ft PC 8000/840, 45 W, 6890 lm, IP65</t>
  </si>
  <si>
    <t>LN - Svítidlo průmyslové LED z PC, difuzor PC, PRIMA LED 1.5ft PC 8000/840, 45 W, 6890 lm, IP65, NOUZ. 1hod</t>
  </si>
  <si>
    <t>N - Přisazené nouzové LED svítidlo 1x2W, IP65, (piktogram), vest. baterie min. 1 hod</t>
  </si>
  <si>
    <t>VYBOURANI OTVORU VE ZDIVU</t>
  </si>
  <si>
    <t>CIHELNEM DO PLOCHY 9 dm2</t>
  </si>
  <si>
    <t xml:space="preserve"> Stena do 450mm</t>
  </si>
  <si>
    <t>CIHELNEM DO PRUMERU 60mm</t>
  </si>
  <si>
    <t xml:space="preserve"> Stena do 150mm</t>
  </si>
  <si>
    <t xml:space="preserve"> Stena do 300mm</t>
  </si>
  <si>
    <t>VYSEKANI RYH VE ZDIVU</t>
  </si>
  <si>
    <t>CIHELNEM - HLOUBKA 30mm</t>
  </si>
  <si>
    <t xml:space="preserve"> Sire 30 mm</t>
  </si>
  <si>
    <t xml:space="preserve"> Sire 70 mm</t>
  </si>
  <si>
    <t>CIHELNEM - HLOUBKA 50mm</t>
  </si>
  <si>
    <t xml:space="preserve"> Sire 100 mm</t>
  </si>
  <si>
    <t>VYSEKANI RYH PRO VODICE</t>
  </si>
  <si>
    <t>V OMITCE STROPU</t>
  </si>
  <si>
    <t>OMITKA RYH VE STENACH MALTOU</t>
  </si>
  <si>
    <t xml:space="preserve"> Sire do 150 mm</t>
  </si>
  <si>
    <t>m2</t>
  </si>
  <si>
    <t>OMITKA RYH VE STROPECH MALTOU</t>
  </si>
  <si>
    <t>VYSEKANI KAPES VE ZDIVU</t>
  </si>
  <si>
    <t>CIHELNEM PRO KRABICE</t>
  </si>
  <si>
    <t xml:space="preserve"> 100x100x50 mm</t>
  </si>
  <si>
    <t>LESENI LEHKE PRACOVNI O VYSCE</t>
  </si>
  <si>
    <t>LESENOVE PODLAHY</t>
  </si>
  <si>
    <t xml:space="preserve"> Do 1.2 m</t>
  </si>
  <si>
    <t xml:space="preserve"> </t>
  </si>
  <si>
    <t>ZÁKLADNÍ VYMALOVÁNÍ</t>
  </si>
  <si>
    <t>HODINOVE ZUCTOVACI SAZBY</t>
  </si>
  <si>
    <t xml:space="preserve"> Demontaz stavajiciho zarizeni</t>
  </si>
  <si>
    <t>hod</t>
  </si>
  <si>
    <t>Poplatek za uložení na skládku</t>
  </si>
  <si>
    <t>kmpl</t>
  </si>
  <si>
    <t xml:space="preserve"> Repase demontovaneho zarizeni</t>
  </si>
  <si>
    <t xml:space="preserve"> Uprava stavajiciho rozvadece</t>
  </si>
  <si>
    <t xml:space="preserve"> Napojeni na stavajici zarizeni</t>
  </si>
  <si>
    <t>Měření um. osvětlení, vč. protokolu</t>
  </si>
  <si>
    <t>Komplexní vyzkoušení</t>
  </si>
  <si>
    <t xml:space="preserve"> Zkusebni provoz</t>
  </si>
  <si>
    <t xml:space="preserve"> Zauceni obsluhy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</si>
  <si>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</si>
  <si>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</si>
  <si>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</si>
  <si>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</si>
  <si>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</si>
  <si>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</si>
  <si>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</si>
  <si>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</si>
  <si>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</si>
  <si>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</si>
  <si>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</si>
  <si>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</si>
  <si>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</si>
  <si>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</si>
  <si>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</si>
  <si>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</si>
  <si>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</si>
  <si>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</si>
  <si>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</si>
  <si>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</si>
  <si>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</si>
  <si>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</si>
  <si>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</si>
  <si>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</si>
  <si>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</si>
  <si>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</si>
  <si>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</si>
  <si>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</si>
  <si>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</si>
  <si>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</si>
  <si>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</si>
  <si>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</si>
  <si>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</si>
  <si>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</si>
  <si>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CISTENI BUDOV A ÚKLID PO DOKONČENÍ PRACÍ</t>
  </si>
  <si>
    <t>ZEMNÍ PRÁCE PŘI MONTÁŽÍCH</t>
  </si>
  <si>
    <t>Trasa propojení s přístřeškem ve dvoře. Komplet provedení  - chránička, pískové lože, rozberání ploch ze zámk. Dlažby , zpětné položení, hloubení  rýhy ručně š. 35 cm, hl. 60 cm, přebytek zeminy,naložení, odvozu a poplatku za skládkovné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</si>
</sst>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" fontId="0" fillId="0" borderId="0" xfId="0" applyNumberFormat="1" applyProtection="1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49" fontId="0" fillId="0" borderId="0" xfId="0" applyNumberFormat="1" applyFill="1"/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>
      <selection activeCell="A23" sqref="A23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3" hidden="1" customWidth="1"/>
  </cols>
  <sheetData>
    <row r="1" spans="1:3" x14ac:dyDescent="0.25">
      <c r="A1" s="6" t="s">
        <v>0</v>
      </c>
      <c r="B1" s="6" t="s">
        <v>1</v>
      </c>
      <c r="C1" s="2"/>
    </row>
    <row r="2" spans="1:3" x14ac:dyDescent="0.25">
      <c r="A2" s="6" t="s">
        <v>2</v>
      </c>
      <c r="B2" s="13" t="s">
        <v>3</v>
      </c>
      <c r="C2" s="2"/>
    </row>
    <row r="3" spans="1:3" x14ac:dyDescent="0.25">
      <c r="A3" s="6" t="s">
        <v>4</v>
      </c>
      <c r="B3" s="8" t="s">
        <v>5</v>
      </c>
      <c r="C3" s="2"/>
    </row>
    <row r="4" spans="1:3" x14ac:dyDescent="0.25">
      <c r="A4" s="6" t="s">
        <v>6</v>
      </c>
      <c r="B4" s="8" t="s">
        <v>7</v>
      </c>
      <c r="C4" s="2"/>
    </row>
    <row r="5" spans="1:3" x14ac:dyDescent="0.25">
      <c r="A5" s="6" t="s">
        <v>8</v>
      </c>
      <c r="B5" s="8" t="s">
        <v>9</v>
      </c>
      <c r="C5" s="2"/>
    </row>
    <row r="6" spans="1:3" x14ac:dyDescent="0.25">
      <c r="A6" s="6" t="s">
        <v>10</v>
      </c>
      <c r="B6" s="8" t="s">
        <v>11</v>
      </c>
      <c r="C6" s="2"/>
    </row>
    <row r="7" spans="1:3" x14ac:dyDescent="0.25">
      <c r="A7" s="6" t="s">
        <v>12</v>
      </c>
      <c r="B7" s="8" t="s">
        <v>9</v>
      </c>
      <c r="C7" s="2"/>
    </row>
    <row r="8" spans="1:3" x14ac:dyDescent="0.25">
      <c r="A8" s="6" t="s">
        <v>13</v>
      </c>
      <c r="B8" s="8" t="s">
        <v>9</v>
      </c>
      <c r="C8" s="2"/>
    </row>
    <row r="9" spans="1:3" x14ac:dyDescent="0.25">
      <c r="A9" s="6" t="s">
        <v>14</v>
      </c>
      <c r="B9" s="8" t="s">
        <v>15</v>
      </c>
      <c r="C9" s="2"/>
    </row>
    <row r="10" spans="1:3" x14ac:dyDescent="0.25">
      <c r="A10" s="6" t="s">
        <v>16</v>
      </c>
      <c r="B10" s="8" t="s">
        <v>15</v>
      </c>
      <c r="C10" s="2"/>
    </row>
    <row r="11" spans="1:3" x14ac:dyDescent="0.25">
      <c r="A11" s="6" t="s">
        <v>17</v>
      </c>
      <c r="B11" s="8" t="s">
        <v>18</v>
      </c>
      <c r="C11" s="2"/>
    </row>
    <row r="12" spans="1:3" x14ac:dyDescent="0.25">
      <c r="A12" s="6" t="s">
        <v>19</v>
      </c>
      <c r="B12" s="8" t="s">
        <v>9</v>
      </c>
      <c r="C12" s="2"/>
    </row>
    <row r="13" spans="1:3" x14ac:dyDescent="0.25">
      <c r="A13" s="6" t="s">
        <v>20</v>
      </c>
      <c r="B13" s="8" t="s">
        <v>21</v>
      </c>
      <c r="C13" s="2"/>
    </row>
    <row r="14" spans="1:3" x14ac:dyDescent="0.25">
      <c r="A14" s="6" t="s">
        <v>22</v>
      </c>
      <c r="B14" s="8" t="s">
        <v>23</v>
      </c>
      <c r="C14" s="2"/>
    </row>
    <row r="15" spans="1:3" x14ac:dyDescent="0.25">
      <c r="A15" s="6" t="s">
        <v>9</v>
      </c>
      <c r="B15" s="6" t="s">
        <v>9</v>
      </c>
      <c r="C15" s="2"/>
    </row>
    <row r="16" spans="1:3" x14ac:dyDescent="0.25">
      <c r="A16" s="6" t="s">
        <v>24</v>
      </c>
      <c r="B16" s="11" t="s">
        <v>25</v>
      </c>
      <c r="C16" s="2"/>
    </row>
    <row r="17" spans="1:3" x14ac:dyDescent="0.25">
      <c r="A17" s="6" t="s">
        <v>26</v>
      </c>
      <c r="B17" s="11" t="s">
        <v>27</v>
      </c>
      <c r="C17" s="2"/>
    </row>
    <row r="18" spans="1:3" x14ac:dyDescent="0.25">
      <c r="A18" s="6" t="s">
        <v>28</v>
      </c>
      <c r="B18" s="11" t="s">
        <v>29</v>
      </c>
      <c r="C18" s="2"/>
    </row>
    <row r="19" spans="1:3" x14ac:dyDescent="0.25">
      <c r="A19" s="6" t="s">
        <v>30</v>
      </c>
      <c r="B19" s="11" t="s">
        <v>31</v>
      </c>
      <c r="C19" s="2"/>
    </row>
    <row r="20" spans="1:3" x14ac:dyDescent="0.25">
      <c r="A20" s="6" t="s">
        <v>32</v>
      </c>
      <c r="B20" s="11" t="s">
        <v>31</v>
      </c>
      <c r="C20" s="2"/>
    </row>
    <row r="21" spans="1:3" x14ac:dyDescent="0.25">
      <c r="A21" s="6" t="s">
        <v>33</v>
      </c>
      <c r="B21" s="11" t="s">
        <v>31</v>
      </c>
      <c r="C21" s="2"/>
    </row>
    <row r="22" spans="1:3" x14ac:dyDescent="0.25">
      <c r="A22" s="6" t="s">
        <v>34</v>
      </c>
      <c r="B22" s="11" t="s">
        <v>31</v>
      </c>
      <c r="C22" s="2"/>
    </row>
    <row r="23" spans="1:3" x14ac:dyDescent="0.25">
      <c r="A23" s="6" t="s">
        <v>35</v>
      </c>
      <c r="B23" s="11" t="s">
        <v>31</v>
      </c>
      <c r="C23" s="2"/>
    </row>
    <row r="24" spans="1:3" x14ac:dyDescent="0.25">
      <c r="A24" s="6" t="s">
        <v>36</v>
      </c>
      <c r="B24" s="11" t="s">
        <v>31</v>
      </c>
      <c r="C24" s="2"/>
    </row>
    <row r="25" spans="1:3" x14ac:dyDescent="0.25">
      <c r="A25" s="6" t="s">
        <v>37</v>
      </c>
      <c r="B25" s="11" t="s">
        <v>31</v>
      </c>
      <c r="C25" s="2"/>
    </row>
    <row r="26" spans="1:3" x14ac:dyDescent="0.25">
      <c r="A26" s="6" t="s">
        <v>38</v>
      </c>
      <c r="B26" s="11" t="s">
        <v>39</v>
      </c>
      <c r="C26" s="2"/>
    </row>
    <row r="27" spans="1:3" x14ac:dyDescent="0.25">
      <c r="A27" s="6" t="s">
        <v>40</v>
      </c>
      <c r="B27" s="11" t="s">
        <v>31</v>
      </c>
      <c r="C27" s="2"/>
    </row>
    <row r="28" spans="1:3" x14ac:dyDescent="0.25">
      <c r="A28" s="6" t="s">
        <v>41</v>
      </c>
      <c r="B28" s="11" t="s">
        <v>31</v>
      </c>
      <c r="C28" s="2"/>
    </row>
    <row r="29" spans="1:3" x14ac:dyDescent="0.25">
      <c r="A29" s="6" t="s">
        <v>42</v>
      </c>
      <c r="B29" s="11" t="s">
        <v>31</v>
      </c>
      <c r="C29" s="2"/>
    </row>
    <row r="30" spans="1:3" x14ac:dyDescent="0.25">
      <c r="A30" s="6" t="s">
        <v>43</v>
      </c>
      <c r="B30" s="11" t="s">
        <v>31</v>
      </c>
      <c r="C30" s="2"/>
    </row>
    <row r="31" spans="1:3" ht="24.75" x14ac:dyDescent="0.25">
      <c r="A31" s="15" t="s">
        <v>44</v>
      </c>
      <c r="B31" s="11" t="s">
        <v>45</v>
      </c>
      <c r="C31" s="2"/>
    </row>
    <row r="32" spans="1:3" x14ac:dyDescent="0.25">
      <c r="A32" s="6" t="s">
        <v>46</v>
      </c>
      <c r="B32" s="11" t="s">
        <v>47</v>
      </c>
      <c r="C32" s="2"/>
    </row>
    <row r="33" spans="1:2" x14ac:dyDescent="0.25">
      <c r="A33" s="16" t="s">
        <v>48</v>
      </c>
      <c r="B33" s="16">
        <v>5</v>
      </c>
    </row>
  </sheetData>
  <pageMargins left="0.51181102362204722" right="0.51181102362204722" top="0.78740157480314965" bottom="0.78740157480314965" header="0.31496062992125984" footer="0.31496062992125984"/>
  <pageSetup paperSize="9" scale="91" firstPageNumber="3" fitToHeight="0" orientation="portrait" useFirstPageNumber="1" verticalDpi="0" r:id="rId1"/>
  <headerFooter>
    <oddHeader>&amp;CMŠ Mariánské nám. 16, rekonstrukce silnoprouduD.1.1.4.4    Silnoproudá elektrotechnika</oddHeader>
    <oddFooter>&amp;RList č.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workbookViewId="0">
      <selection activeCell="A23" sqref="A23"/>
    </sheetView>
  </sheetViews>
  <sheetFormatPr defaultRowHeight="15" x14ac:dyDescent="0.25"/>
  <cols>
    <col min="1" max="1" width="39.28515625" style="1" bestFit="1" customWidth="1"/>
    <col min="2" max="2" width="15" style="4" bestFit="1" customWidth="1"/>
    <col min="3" max="3" width="13.140625" style="4" bestFit="1" customWidth="1"/>
    <col min="6" max="6" width="4.5703125" style="3" hidden="1" customWidth="1"/>
  </cols>
  <sheetData>
    <row r="1" spans="1:6" x14ac:dyDescent="0.25">
      <c r="A1" s="6" t="s">
        <v>0</v>
      </c>
      <c r="B1" s="7" t="s">
        <v>231</v>
      </c>
      <c r="C1" s="7" t="s">
        <v>232</v>
      </c>
      <c r="D1" s="2"/>
      <c r="F1" s="5">
        <f>SUM(Rozpočet!E40,Rozpočet!E42,Rozpočet!E45,Rozpočet!E48,Rozpočet!E50,Rozpočet!E52,Rozpočet!E56,Rozpočet!E59,Rozpočet!E66,Rozpočet!E69,Rozpočet!E71,Rozpočet!E74,Rozpočet!E80,Rozpočet!E82,Rozpočet!E84,Rozpočet!E86,Rozpočet!E88:E89,Rozpočet!E92,Rozpočet!E94,Rozpočet!E97,Rozpočet!E102,Rozpočet!E106,Rozpočet!E108,Rozpočet!E115,Rozpočet!E118,Rozpočet!E123,Rozpočet!E126,Rozpočet!E129,Rozpočet!E132)+SUM(Rozpočet!E136,Rozpočet!E140,Rozpočet!E156:E157,Rozpočet!E159:E160,Rozpočet!E164:E165,Rozpočet!E168:E169)</f>
        <v>0</v>
      </c>
    </row>
    <row r="2" spans="1:6" x14ac:dyDescent="0.25">
      <c r="A2" s="8" t="s">
        <v>233</v>
      </c>
      <c r="B2" s="9"/>
      <c r="C2" s="9"/>
      <c r="D2" s="2"/>
      <c r="F2" s="5">
        <f>SUM(Rozpočet!H40,Rozpočet!H42,Rozpočet!H45,Rozpočet!H48,Rozpočet!H50,Rozpočet!H52,Rozpočet!H56,Rozpočet!H59,Rozpočet!H66,Rozpočet!H69,Rozpočet!H71,Rozpočet!H74,Rozpočet!H80,Rozpočet!H82,Rozpočet!H84,Rozpočet!H86,Rozpočet!H88:H89,Rozpočet!H92,Rozpočet!H94,Rozpočet!H97,Rozpočet!H102,Rozpočet!H106,Rozpočet!H108,Rozpočet!H115,Rozpočet!H118,Rozpočet!H123,Rozpočet!H126,Rozpočet!H129,Rozpočet!H132)+SUM(Rozpočet!H136,Rozpočet!H140,Rozpočet!H156:H157,Rozpočet!H159:H160,Rozpočet!H164:H165,Rozpočet!H168:H169)</f>
        <v>0</v>
      </c>
    </row>
    <row r="3" spans="1:6" x14ac:dyDescent="0.25">
      <c r="A3" s="6" t="s">
        <v>234</v>
      </c>
      <c r="B3" s="10">
        <f>(Rozpočet!E38)</f>
        <v>0</v>
      </c>
      <c r="C3" s="10"/>
      <c r="D3" s="2"/>
    </row>
    <row r="4" spans="1:6" x14ac:dyDescent="0.25">
      <c r="A4" s="6" t="s">
        <v>235</v>
      </c>
      <c r="B4" s="10">
        <f>B3 * Parametry!B16 / 100</f>
        <v>0</v>
      </c>
      <c r="C4" s="10">
        <f>B3 * Parametry!B17 / 100</f>
        <v>0</v>
      </c>
      <c r="D4" s="2"/>
    </row>
    <row r="5" spans="1:6" x14ac:dyDescent="0.25">
      <c r="A5" s="6" t="s">
        <v>236</v>
      </c>
      <c r="B5" s="10"/>
      <c r="C5" s="10">
        <f>(Rozpočet!E210) + 0</f>
        <v>0</v>
      </c>
      <c r="D5" s="2"/>
    </row>
    <row r="6" spans="1:6" x14ac:dyDescent="0.25">
      <c r="A6" s="6" t="s">
        <v>237</v>
      </c>
      <c r="B6" s="10"/>
      <c r="C6" s="10">
        <f>(Rozpočet!H38) + (Rozpočet!H210) + 0</f>
        <v>0</v>
      </c>
      <c r="D6" s="2"/>
    </row>
    <row r="7" spans="1:6" x14ac:dyDescent="0.25">
      <c r="A7" s="11" t="s">
        <v>238</v>
      </c>
      <c r="B7" s="12">
        <f>B3 + B4</f>
        <v>0</v>
      </c>
      <c r="C7" s="12">
        <f>C3 + C4 + C5 + C6</f>
        <v>0</v>
      </c>
      <c r="D7" s="2"/>
    </row>
    <row r="8" spans="1:6" x14ac:dyDescent="0.25">
      <c r="A8" s="6" t="s">
        <v>239</v>
      </c>
      <c r="B8" s="10"/>
      <c r="C8" s="10">
        <f>(C5 + C6) * Parametry!B18 / 100</f>
        <v>0</v>
      </c>
      <c r="D8" s="2"/>
    </row>
    <row r="9" spans="1:6" x14ac:dyDescent="0.25">
      <c r="A9" s="6" t="s">
        <v>240</v>
      </c>
      <c r="B9" s="10"/>
      <c r="C9" s="10">
        <f>0 + 0</f>
        <v>0</v>
      </c>
      <c r="D9" s="2"/>
    </row>
    <row r="10" spans="1:6" x14ac:dyDescent="0.25">
      <c r="A10" s="6" t="s">
        <v>241</v>
      </c>
      <c r="B10" s="10"/>
      <c r="C10" s="10">
        <f>0 + 0</f>
        <v>0</v>
      </c>
      <c r="D10" s="2"/>
    </row>
    <row r="11" spans="1:6" x14ac:dyDescent="0.25">
      <c r="A11" s="6" t="s">
        <v>242</v>
      </c>
      <c r="B11" s="10"/>
      <c r="C11" s="10">
        <f>(C9 + C10) * Parametry!B19 / 100</f>
        <v>0</v>
      </c>
      <c r="D11" s="2"/>
    </row>
    <row r="12" spans="1:6" x14ac:dyDescent="0.25">
      <c r="A12" s="11" t="s">
        <v>243</v>
      </c>
      <c r="B12" s="12">
        <f>B7</f>
        <v>0</v>
      </c>
      <c r="C12" s="12">
        <f>C7 + C8 + C9 + C10 + C11</f>
        <v>0</v>
      </c>
      <c r="D12" s="2"/>
    </row>
    <row r="13" spans="1:6" x14ac:dyDescent="0.25">
      <c r="A13" s="6" t="s">
        <v>244</v>
      </c>
      <c r="B13" s="10"/>
      <c r="C13" s="10">
        <f>(B12 + C12) * Parametry!B20 / 100</f>
        <v>0</v>
      </c>
      <c r="D13" s="2"/>
    </row>
    <row r="14" spans="1:6" x14ac:dyDescent="0.25">
      <c r="A14" s="6" t="s">
        <v>245</v>
      </c>
      <c r="B14" s="10"/>
      <c r="C14" s="10">
        <f>(B12 + C12) * Parametry!B21 / 100</f>
        <v>0</v>
      </c>
      <c r="D14" s="2"/>
    </row>
    <row r="15" spans="1:6" x14ac:dyDescent="0.25">
      <c r="A15" s="6" t="s">
        <v>246</v>
      </c>
      <c r="B15" s="10"/>
      <c r="C15" s="10">
        <f>(B7 + C7) * Parametry!B22 / 100</f>
        <v>0</v>
      </c>
      <c r="D15" s="2"/>
    </row>
    <row r="16" spans="1:6" x14ac:dyDescent="0.25">
      <c r="A16" s="8" t="s">
        <v>247</v>
      </c>
      <c r="B16" s="9"/>
      <c r="C16" s="9">
        <f>B12 + C12 + C13 + C14 + C15</f>
        <v>0</v>
      </c>
      <c r="D16" s="2"/>
    </row>
    <row r="17" spans="1:4" x14ac:dyDescent="0.25">
      <c r="A17" s="6" t="s">
        <v>9</v>
      </c>
      <c r="B17" s="10"/>
      <c r="C17" s="10"/>
      <c r="D17" s="2"/>
    </row>
    <row r="18" spans="1:4" x14ac:dyDescent="0.25">
      <c r="A18" s="8" t="s">
        <v>248</v>
      </c>
      <c r="B18" s="9"/>
      <c r="C18" s="9"/>
      <c r="D18" s="2"/>
    </row>
    <row r="19" spans="1:4" x14ac:dyDescent="0.25">
      <c r="A19" s="6" t="s">
        <v>249</v>
      </c>
      <c r="B19" s="10"/>
      <c r="C19" s="10">
        <f>C12 * Parametry!B23 / 100</f>
        <v>0</v>
      </c>
      <c r="D19" s="2"/>
    </row>
    <row r="20" spans="1:4" x14ac:dyDescent="0.25">
      <c r="A20" s="6" t="s">
        <v>250</v>
      </c>
      <c r="B20" s="10"/>
      <c r="C20" s="10">
        <f>C12 * Parametry!B24 / 100</f>
        <v>0</v>
      </c>
      <c r="D20" s="2"/>
    </row>
    <row r="21" spans="1:4" x14ac:dyDescent="0.25">
      <c r="A21" s="8" t="s">
        <v>251</v>
      </c>
      <c r="B21" s="9"/>
      <c r="C21" s="9">
        <f>C19 + C20</f>
        <v>0</v>
      </c>
      <c r="D21" s="2"/>
    </row>
    <row r="22" spans="1:4" x14ac:dyDescent="0.25">
      <c r="A22" s="6" t="s">
        <v>252</v>
      </c>
      <c r="B22" s="10"/>
      <c r="C22" s="10">
        <f>Parametry!B25 * Parametry!B28 * (C16 * Parametry!B27)^Parametry!B26</f>
        <v>0</v>
      </c>
      <c r="D22" s="2"/>
    </row>
    <row r="23" spans="1:4" x14ac:dyDescent="0.25">
      <c r="A23" s="6" t="s">
        <v>9</v>
      </c>
      <c r="B23" s="10"/>
      <c r="C23" s="10"/>
      <c r="D23" s="2"/>
    </row>
    <row r="24" spans="1:4" x14ac:dyDescent="0.25">
      <c r="A24" s="13" t="s">
        <v>253</v>
      </c>
      <c r="B24" s="14"/>
      <c r="C24" s="14">
        <f>C16 + C21 + C22</f>
        <v>0</v>
      </c>
      <c r="D24" s="2"/>
    </row>
    <row r="25" spans="1:4" x14ac:dyDescent="0.25">
      <c r="A25" s="6" t="s">
        <v>254</v>
      </c>
      <c r="B25" s="10">
        <f>(SUM(Rozpočet!E33:E37)+SUM(Rozpočet!E40:E57,Rozpočet!E59:E78,Rozpočet!E80:E95,Rozpočet!E97:E98,Rozpočet!E100,Rozpočet!E102:E104,Rozpočet!E106:E116,Rozpočet!E118:E121,Rozpočet!E123:E124,Rozpočet!E126:E137,Rozpočet!E140:E151,Rozpočet!E153,Rozpočet!E156:E190,Rozpočet!E192:E207,Rozpočet!E209)) + (SUM(Rozpočet!H33:H37)+SUM(Rozpočet!H40:H57,Rozpočet!H59:H78,Rozpočet!H80:H95,Rozpočet!H97:H98,Rozpočet!H100,Rozpočet!H102:H104,Rozpočet!H106:H116,Rozpočet!H118:H121,Rozpočet!H123:H124,Rozpočet!H126:H137,Rozpočet!H140:H151,Rozpočet!H153,Rozpočet!H156:H190,Rozpočet!H192:H207)) + B4 + C4 + C8 + C11 + C13 + C14 + C15 + C21 + C22</f>
        <v>0</v>
      </c>
      <c r="C25" s="10">
        <f>B25 * Parametry!B31 / 100</f>
        <v>0</v>
      </c>
      <c r="D25" s="2"/>
    </row>
    <row r="26" spans="1:4" x14ac:dyDescent="0.25">
      <c r="A26" s="6" t="s">
        <v>255</v>
      </c>
      <c r="B26" s="10">
        <f>(F1+SUM(Rozpočet!E172:E173,Rozpočet!E175,Rozpočet!E177,Rozpočet!E179:E180,Rozpočet!E182:E183,Rozpočet!E187,Rozpočet!E189,Rozpočet!E192,Rozpočet!E203,Rozpočet!E205:E206)) + (F2+SUM(Rozpočet!H172:H173,Rozpočet!H175,Rozpočet!H177,Rozpočet!H179:H180,Rozpočet!H182:H183,Rozpočet!H187,Rozpočet!H189,Rozpočet!H192,Rozpočet!H203,Rozpočet!H205:H206))</f>
        <v>0</v>
      </c>
      <c r="C26" s="10">
        <f>B26 * Parametry!B32 / 100</f>
        <v>0</v>
      </c>
      <c r="D26" s="2"/>
    </row>
    <row r="27" spans="1:4" x14ac:dyDescent="0.25">
      <c r="A27" s="13" t="s">
        <v>256</v>
      </c>
      <c r="B27" s="14"/>
      <c r="C27" s="14">
        <f>C24 + C25 + C26</f>
        <v>0</v>
      </c>
      <c r="D27" s="2"/>
    </row>
  </sheetData>
  <pageMargins left="0.51181102362204722" right="0.51181102362204722" top="0.78740157480314965" bottom="0.78740157480314965" header="0.31496062992125984" footer="0.31496062992125984"/>
  <pageSetup paperSize="9" fitToHeight="0" orientation="portrait" verticalDpi="0" r:id="rId1"/>
  <headerFooter>
    <oddHeader>&amp;CMŠ Mariánské nám. 16, rekonstrukce silnoprouduD.1.1.4.4    Silnoproudá elektrotechnika</oddHeader>
    <oddFooter>&amp;RList č.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1"/>
  <sheetViews>
    <sheetView tabSelected="1" topLeftCell="A121" workbookViewId="0">
      <selection activeCell="G181" sqref="G181"/>
    </sheetView>
  </sheetViews>
  <sheetFormatPr defaultRowHeight="15" x14ac:dyDescent="0.25"/>
  <cols>
    <col min="1" max="1" width="55.7109375" style="22" customWidth="1"/>
    <col min="2" max="2" width="4.85546875" style="1" bestFit="1" customWidth="1"/>
    <col min="3" max="3" width="7.85546875" style="4" bestFit="1" customWidth="1"/>
    <col min="4" max="4" width="8.85546875" style="4" bestFit="1" customWidth="1"/>
    <col min="5" max="5" width="13.42578125" style="4" bestFit="1" customWidth="1"/>
    <col min="6" max="6" width="14.42578125" style="1" hidden="1" customWidth="1"/>
    <col min="7" max="7" width="8.85546875" style="4" bestFit="1" customWidth="1"/>
    <col min="8" max="8" width="12.5703125" style="4" bestFit="1" customWidth="1"/>
    <col min="9" max="9" width="8.85546875" style="4" hidden="1" customWidth="1"/>
    <col min="10" max="10" width="13.140625" style="4" hidden="1" customWidth="1"/>
    <col min="11" max="12" width="0" hidden="1" customWidth="1"/>
    <col min="13" max="13" width="11" style="3" hidden="1" customWidth="1"/>
  </cols>
  <sheetData>
    <row r="1" spans="1:13" x14ac:dyDescent="0.25">
      <c r="A1" s="15" t="s">
        <v>0</v>
      </c>
      <c r="B1" s="6" t="s">
        <v>49</v>
      </c>
      <c r="C1" s="7" t="s">
        <v>50</v>
      </c>
      <c r="D1" s="7" t="s">
        <v>51</v>
      </c>
      <c r="E1" s="7" t="s">
        <v>52</v>
      </c>
      <c r="F1" s="6" t="s">
        <v>53</v>
      </c>
      <c r="G1" s="7" t="s">
        <v>54</v>
      </c>
      <c r="H1" s="7" t="s">
        <v>55</v>
      </c>
      <c r="I1" s="7" t="s">
        <v>56</v>
      </c>
      <c r="J1" s="7" t="s">
        <v>57</v>
      </c>
      <c r="K1" s="2"/>
      <c r="L1" s="2"/>
      <c r="M1" s="3">
        <f>Parametry!B33/100*E41+Parametry!B33/100*E43+Parametry!B33/100*E44+Parametry!B33/100*E46+Parametry!B33/100*E47+Parametry!B33/100*E49+Parametry!B33/100*E51+Parametry!B33/100*E53+Parametry!B33/100*E54+Parametry!B33/100*E55+Parametry!B33/100*E57+Parametry!B33/100*E60+Parametry!B33/100*E61+Parametry!B33/100*E62+Parametry!B33/100*E63+Parametry!B33/100*E64+Parametry!B33/100*E65+Parametry!B33/100*E67+Parametry!B33/100*E68+Parametry!B33/100*E70+Parametry!B33/100*E72+Parametry!B33/100*E73+Parametry!B33/100*E75</f>
        <v>0</v>
      </c>
    </row>
    <row r="2" spans="1:13" x14ac:dyDescent="0.25">
      <c r="A2" s="20" t="s">
        <v>58</v>
      </c>
      <c r="B2" s="13" t="s">
        <v>9</v>
      </c>
      <c r="C2" s="14"/>
      <c r="D2" s="14"/>
      <c r="E2" s="14"/>
      <c r="F2" s="13" t="s">
        <v>9</v>
      </c>
      <c r="G2" s="14"/>
      <c r="H2" s="14"/>
      <c r="I2" s="14"/>
      <c r="J2" s="14"/>
      <c r="K2" s="2"/>
      <c r="L2" s="2"/>
      <c r="M2" s="3">
        <f>M1+Parametry!B33/100*E76+Parametry!B33/100*E77+Parametry!B33/100*E78+Parametry!B33/100*E81+Parametry!B33/100*E83+Parametry!B33/100*E85+Parametry!B33/100*E87+Parametry!B33/100*E90+Parametry!B33/100*E91+Parametry!B33/100*E93+Parametry!B33/100*E95+Parametry!B33/100*E98+Parametry!B33/100*E100+Parametry!B33/100*E103+Parametry!B33/100*E104+Parametry!B33/100*E107+Parametry!B33/100*E109+Parametry!B33/100*E110+Parametry!B33/100*E111+Parametry!B33/100*E112+Parametry!B33/100*E113+Parametry!B33/100*E114</f>
        <v>0</v>
      </c>
    </row>
    <row r="3" spans="1:13" x14ac:dyDescent="0.25">
      <c r="A3" s="15" t="s">
        <v>58</v>
      </c>
      <c r="B3" s="6" t="s">
        <v>59</v>
      </c>
      <c r="C3" s="10">
        <v>1</v>
      </c>
      <c r="D3" s="10"/>
      <c r="E3" s="10">
        <f>C3*D3</f>
        <v>0</v>
      </c>
      <c r="F3" s="6" t="s">
        <v>9</v>
      </c>
      <c r="G3" s="10"/>
      <c r="H3" s="10">
        <f>C3*G3</f>
        <v>0</v>
      </c>
      <c r="I3" s="10">
        <f t="shared" ref="I3:J5" si="0">D3+G3</f>
        <v>0</v>
      </c>
      <c r="J3" s="10">
        <f t="shared" si="0"/>
        <v>0</v>
      </c>
      <c r="K3" s="2"/>
      <c r="L3" s="2"/>
      <c r="M3" s="3">
        <f>M2+Parametry!B33/100*E116+Parametry!B33/100*E119+Parametry!B33/100*E120+Parametry!B33/100*E121+Parametry!B33/100*E124+Parametry!B33/100*E127+Parametry!B33/100*E128+Parametry!B33/100*E130+Parametry!B33/100*E131+Parametry!B33/100*E133+Parametry!B33/100*E134+Parametry!B33/100*E135+Parametry!B33/100*E137+Parametry!B33/100*E141+Parametry!B33/100*E142+Parametry!B33/100*E143+Parametry!B33/100*E144+Parametry!B33/100*E145+Parametry!B33/100*E146+Parametry!B33/100*E147+Parametry!B33/100*E148+Parametry!B33/100*E149</f>
        <v>0</v>
      </c>
    </row>
    <row r="4" spans="1:13" ht="24.75" x14ac:dyDescent="0.25">
      <c r="A4" s="15" t="s">
        <v>60</v>
      </c>
      <c r="B4" s="6" t="s">
        <v>9</v>
      </c>
      <c r="C4" s="10"/>
      <c r="D4" s="10"/>
      <c r="E4" s="10"/>
      <c r="F4" s="6" t="s">
        <v>9</v>
      </c>
      <c r="G4" s="10"/>
      <c r="H4" s="10"/>
      <c r="I4" s="10">
        <f t="shared" si="0"/>
        <v>0</v>
      </c>
      <c r="J4" s="10">
        <f t="shared" si="0"/>
        <v>0</v>
      </c>
      <c r="K4" s="2"/>
      <c r="L4" s="2"/>
      <c r="M4" s="3">
        <f>M3+Parametry!B33/100*E150+Parametry!B33/100*E151+Parametry!B33/100*E153+Parametry!B33/100*E158+Parametry!B33/100*E161+Parametry!B33/100*E162+Parametry!B33/100*E163+Parametry!B33/100*E166+Parametry!B33/100*E167+Parametry!B33/100*E170+Parametry!B33/100*E171+Parametry!B33/100*E174+Parametry!B33/100*E176+Parametry!B33/100*E178+Parametry!B33/100*E181+Parametry!B33/100*E184+Parametry!B33/100*E188+Parametry!B33/100*E190+Parametry!B33/100*E193+Parametry!B33/100*E194+Parametry!B33/100*E195+Parametry!B33/100*E196</f>
        <v>0</v>
      </c>
    </row>
    <row r="5" spans="1:13" ht="48.75" x14ac:dyDescent="0.25">
      <c r="A5" s="15" t="s">
        <v>61</v>
      </c>
      <c r="B5" s="6" t="s">
        <v>9</v>
      </c>
      <c r="C5" s="10"/>
      <c r="D5" s="10"/>
      <c r="E5" s="10"/>
      <c r="F5" s="6" t="s">
        <v>9</v>
      </c>
      <c r="G5" s="10"/>
      <c r="H5" s="10"/>
      <c r="I5" s="10">
        <f t="shared" si="0"/>
        <v>0</v>
      </c>
      <c r="J5" s="10">
        <f t="shared" si="0"/>
        <v>0</v>
      </c>
      <c r="K5" s="2"/>
      <c r="L5" s="2"/>
    </row>
    <row r="6" spans="1:13" x14ac:dyDescent="0.25">
      <c r="A6" s="20" t="s">
        <v>62</v>
      </c>
      <c r="B6" s="13" t="s">
        <v>9</v>
      </c>
      <c r="C6" s="14"/>
      <c r="D6" s="14"/>
      <c r="E6" s="14">
        <f>SUM(E3:E5)</f>
        <v>0</v>
      </c>
      <c r="F6" s="13" t="s">
        <v>9</v>
      </c>
      <c r="G6" s="14"/>
      <c r="H6" s="14">
        <f>SUM(H3:H5)</f>
        <v>0</v>
      </c>
      <c r="I6" s="14"/>
      <c r="J6" s="14">
        <f>SUM(J3:J5)</f>
        <v>0</v>
      </c>
      <c r="K6" s="2"/>
      <c r="L6" s="2"/>
    </row>
    <row r="7" spans="1:13" x14ac:dyDescent="0.25">
      <c r="A7" s="20" t="s">
        <v>63</v>
      </c>
      <c r="B7" s="13" t="s">
        <v>9</v>
      </c>
      <c r="C7" s="14"/>
      <c r="D7" s="14"/>
      <c r="E7" s="14"/>
      <c r="F7" s="13" t="s">
        <v>9</v>
      </c>
      <c r="G7" s="14"/>
      <c r="H7" s="14"/>
      <c r="I7" s="14"/>
      <c r="J7" s="14"/>
      <c r="K7" s="2"/>
      <c r="L7" s="2"/>
    </row>
    <row r="8" spans="1:13" x14ac:dyDescent="0.25">
      <c r="A8" s="15" t="s">
        <v>63</v>
      </c>
      <c r="B8" s="6" t="s">
        <v>59</v>
      </c>
      <c r="C8" s="10">
        <v>1</v>
      </c>
      <c r="D8" s="10"/>
      <c r="E8" s="10">
        <f>C8*D8</f>
        <v>0</v>
      </c>
      <c r="F8" s="6" t="s">
        <v>9</v>
      </c>
      <c r="G8" s="10"/>
      <c r="H8" s="10">
        <f>C8*G8</f>
        <v>0</v>
      </c>
      <c r="I8" s="10">
        <f t="shared" ref="I8:J10" si="1">D8+G8</f>
        <v>0</v>
      </c>
      <c r="J8" s="10">
        <f t="shared" si="1"/>
        <v>0</v>
      </c>
      <c r="K8" s="2"/>
      <c r="L8" s="2"/>
    </row>
    <row r="9" spans="1:13" ht="24.75" x14ac:dyDescent="0.25">
      <c r="A9" s="15" t="s">
        <v>64</v>
      </c>
      <c r="B9" s="6" t="s">
        <v>9</v>
      </c>
      <c r="C9" s="10"/>
      <c r="D9" s="10"/>
      <c r="E9" s="10"/>
      <c r="F9" s="6" t="s">
        <v>9</v>
      </c>
      <c r="G9" s="10"/>
      <c r="H9" s="10"/>
      <c r="I9" s="10">
        <f t="shared" si="1"/>
        <v>0</v>
      </c>
      <c r="J9" s="10">
        <f t="shared" si="1"/>
        <v>0</v>
      </c>
      <c r="K9" s="2"/>
      <c r="L9" s="2"/>
    </row>
    <row r="10" spans="1:13" ht="48.75" x14ac:dyDescent="0.25">
      <c r="A10" s="15" t="s">
        <v>65</v>
      </c>
      <c r="B10" s="6" t="s">
        <v>9</v>
      </c>
      <c r="C10" s="10"/>
      <c r="D10" s="10"/>
      <c r="E10" s="10"/>
      <c r="F10" s="6" t="s">
        <v>9</v>
      </c>
      <c r="G10" s="10"/>
      <c r="H10" s="10"/>
      <c r="I10" s="10">
        <f t="shared" si="1"/>
        <v>0</v>
      </c>
      <c r="J10" s="10">
        <f t="shared" si="1"/>
        <v>0</v>
      </c>
      <c r="K10" s="2"/>
      <c r="L10" s="2"/>
    </row>
    <row r="11" spans="1:13" x14ac:dyDescent="0.25">
      <c r="A11" s="20" t="s">
        <v>66</v>
      </c>
      <c r="B11" s="13" t="s">
        <v>9</v>
      </c>
      <c r="C11" s="14"/>
      <c r="D11" s="14"/>
      <c r="E11" s="14">
        <f>SUM(E8:E10)</f>
        <v>0</v>
      </c>
      <c r="F11" s="13" t="s">
        <v>9</v>
      </c>
      <c r="G11" s="14"/>
      <c r="H11" s="14">
        <f>SUM(H8:H10)</f>
        <v>0</v>
      </c>
      <c r="I11" s="14"/>
      <c r="J11" s="14">
        <f>SUM(J8:J10)</f>
        <v>0</v>
      </c>
      <c r="K11" s="2"/>
      <c r="L11" s="2"/>
    </row>
    <row r="12" spans="1:13" x14ac:dyDescent="0.25">
      <c r="A12" s="20" t="s">
        <v>67</v>
      </c>
      <c r="B12" s="13" t="s">
        <v>9</v>
      </c>
      <c r="C12" s="14"/>
      <c r="D12" s="14"/>
      <c r="E12" s="14"/>
      <c r="F12" s="13" t="s">
        <v>9</v>
      </c>
      <c r="G12" s="14"/>
      <c r="H12" s="14"/>
      <c r="I12" s="14"/>
      <c r="J12" s="14"/>
      <c r="K12" s="2"/>
      <c r="L12" s="2"/>
    </row>
    <row r="13" spans="1:13" x14ac:dyDescent="0.25">
      <c r="A13" s="15" t="s">
        <v>67</v>
      </c>
      <c r="B13" s="6" t="s">
        <v>59</v>
      </c>
      <c r="C13" s="10">
        <v>1</v>
      </c>
      <c r="D13" s="10"/>
      <c r="E13" s="10">
        <f>C13*D13</f>
        <v>0</v>
      </c>
      <c r="F13" s="6" t="s">
        <v>9</v>
      </c>
      <c r="G13" s="10"/>
      <c r="H13" s="10">
        <f>C13*G13</f>
        <v>0</v>
      </c>
      <c r="I13" s="10">
        <f t="shared" ref="I13:J15" si="2">D13+G13</f>
        <v>0</v>
      </c>
      <c r="J13" s="10">
        <f t="shared" si="2"/>
        <v>0</v>
      </c>
      <c r="K13" s="2"/>
      <c r="L13" s="2"/>
    </row>
    <row r="14" spans="1:13" ht="24.75" x14ac:dyDescent="0.25">
      <c r="A14" s="15" t="s">
        <v>60</v>
      </c>
      <c r="B14" s="6" t="s">
        <v>9</v>
      </c>
      <c r="C14" s="10"/>
      <c r="D14" s="10"/>
      <c r="E14" s="10"/>
      <c r="F14" s="6" t="s">
        <v>9</v>
      </c>
      <c r="G14" s="10"/>
      <c r="H14" s="10"/>
      <c r="I14" s="10">
        <f t="shared" si="2"/>
        <v>0</v>
      </c>
      <c r="J14" s="10">
        <f t="shared" si="2"/>
        <v>0</v>
      </c>
      <c r="K14" s="2"/>
      <c r="L14" s="2"/>
    </row>
    <row r="15" spans="1:13" ht="48.75" x14ac:dyDescent="0.25">
      <c r="A15" s="15" t="s">
        <v>68</v>
      </c>
      <c r="B15" s="6" t="s">
        <v>9</v>
      </c>
      <c r="C15" s="10"/>
      <c r="D15" s="10"/>
      <c r="E15" s="10"/>
      <c r="F15" s="6" t="s">
        <v>9</v>
      </c>
      <c r="G15" s="10"/>
      <c r="H15" s="10"/>
      <c r="I15" s="10">
        <f t="shared" si="2"/>
        <v>0</v>
      </c>
      <c r="J15" s="10">
        <f t="shared" si="2"/>
        <v>0</v>
      </c>
      <c r="K15" s="2"/>
      <c r="L15" s="2"/>
    </row>
    <row r="16" spans="1:13" x14ac:dyDescent="0.25">
      <c r="A16" s="20" t="s">
        <v>69</v>
      </c>
      <c r="B16" s="13" t="s">
        <v>9</v>
      </c>
      <c r="C16" s="14"/>
      <c r="D16" s="14"/>
      <c r="E16" s="14">
        <f>SUM(E13:E15)</f>
        <v>0</v>
      </c>
      <c r="F16" s="13" t="s">
        <v>9</v>
      </c>
      <c r="G16" s="14"/>
      <c r="H16" s="14">
        <f>SUM(H13:H15)</f>
        <v>0</v>
      </c>
      <c r="I16" s="14"/>
      <c r="J16" s="14">
        <f>SUM(J13:J15)</f>
        <v>0</v>
      </c>
      <c r="K16" s="2"/>
      <c r="L16" s="2"/>
    </row>
    <row r="17" spans="1:12" x14ac:dyDescent="0.25">
      <c r="A17" s="20" t="s">
        <v>70</v>
      </c>
      <c r="B17" s="13" t="s">
        <v>9</v>
      </c>
      <c r="C17" s="14"/>
      <c r="D17" s="14"/>
      <c r="E17" s="14"/>
      <c r="F17" s="13" t="s">
        <v>9</v>
      </c>
      <c r="G17" s="14"/>
      <c r="H17" s="14"/>
      <c r="I17" s="14"/>
      <c r="J17" s="14"/>
      <c r="K17" s="2"/>
      <c r="L17" s="2"/>
    </row>
    <row r="18" spans="1:12" x14ac:dyDescent="0.25">
      <c r="A18" s="15" t="s">
        <v>70</v>
      </c>
      <c r="B18" s="6" t="s">
        <v>59</v>
      </c>
      <c r="C18" s="10">
        <v>1</v>
      </c>
      <c r="D18" s="10"/>
      <c r="E18" s="10">
        <f>C18*D18</f>
        <v>0</v>
      </c>
      <c r="F18" s="6" t="s">
        <v>9</v>
      </c>
      <c r="G18" s="10"/>
      <c r="H18" s="10">
        <f>C18*G18</f>
        <v>0</v>
      </c>
      <c r="I18" s="10">
        <f t="shared" ref="I18:J20" si="3">D18+G18</f>
        <v>0</v>
      </c>
      <c r="J18" s="10">
        <f t="shared" si="3"/>
        <v>0</v>
      </c>
      <c r="K18" s="2"/>
      <c r="L18" s="2"/>
    </row>
    <row r="19" spans="1:12" ht="24.75" x14ac:dyDescent="0.25">
      <c r="A19" s="15" t="s">
        <v>60</v>
      </c>
      <c r="B19" s="6" t="s">
        <v>9</v>
      </c>
      <c r="C19" s="10"/>
      <c r="D19" s="10"/>
      <c r="E19" s="10"/>
      <c r="F19" s="6" t="s">
        <v>9</v>
      </c>
      <c r="G19" s="10"/>
      <c r="H19" s="10"/>
      <c r="I19" s="10">
        <f t="shared" si="3"/>
        <v>0</v>
      </c>
      <c r="J19" s="10">
        <f t="shared" si="3"/>
        <v>0</v>
      </c>
      <c r="K19" s="2"/>
      <c r="L19" s="2"/>
    </row>
    <row r="20" spans="1:12" ht="48.75" x14ac:dyDescent="0.25">
      <c r="A20" s="15" t="s">
        <v>71</v>
      </c>
      <c r="B20" s="6" t="s">
        <v>9</v>
      </c>
      <c r="C20" s="10"/>
      <c r="D20" s="10"/>
      <c r="E20" s="10"/>
      <c r="F20" s="6" t="s">
        <v>9</v>
      </c>
      <c r="G20" s="10"/>
      <c r="H20" s="10"/>
      <c r="I20" s="10">
        <f t="shared" si="3"/>
        <v>0</v>
      </c>
      <c r="J20" s="10">
        <f t="shared" si="3"/>
        <v>0</v>
      </c>
      <c r="K20" s="2"/>
      <c r="L20" s="2"/>
    </row>
    <row r="21" spans="1:12" x14ac:dyDescent="0.25">
      <c r="A21" s="20" t="s">
        <v>72</v>
      </c>
      <c r="B21" s="13" t="s">
        <v>9</v>
      </c>
      <c r="C21" s="14"/>
      <c r="D21" s="14"/>
      <c r="E21" s="14">
        <f>SUM(E18:E20)</f>
        <v>0</v>
      </c>
      <c r="F21" s="13" t="s">
        <v>9</v>
      </c>
      <c r="G21" s="14"/>
      <c r="H21" s="14">
        <f>SUM(H18:H20)</f>
        <v>0</v>
      </c>
      <c r="I21" s="14"/>
      <c r="J21" s="14">
        <f>SUM(J18:J20)</f>
        <v>0</v>
      </c>
      <c r="K21" s="2"/>
      <c r="L21" s="2"/>
    </row>
    <row r="22" spans="1:12" x14ac:dyDescent="0.25">
      <c r="A22" s="20" t="s">
        <v>73</v>
      </c>
      <c r="B22" s="13" t="s">
        <v>9</v>
      </c>
      <c r="C22" s="14"/>
      <c r="D22" s="14"/>
      <c r="E22" s="14"/>
      <c r="F22" s="13" t="s">
        <v>9</v>
      </c>
      <c r="G22" s="14"/>
      <c r="H22" s="14"/>
      <c r="I22" s="14"/>
      <c r="J22" s="14"/>
      <c r="K22" s="2"/>
      <c r="L22" s="2"/>
    </row>
    <row r="23" spans="1:12" x14ac:dyDescent="0.25">
      <c r="A23" s="15" t="s">
        <v>73</v>
      </c>
      <c r="B23" s="6" t="s">
        <v>59</v>
      </c>
      <c r="C23" s="10">
        <v>1</v>
      </c>
      <c r="D23" s="10"/>
      <c r="E23" s="10">
        <f>C23*D23</f>
        <v>0</v>
      </c>
      <c r="F23" s="6" t="s">
        <v>9</v>
      </c>
      <c r="G23" s="10"/>
      <c r="H23" s="10">
        <f>C23*G23</f>
        <v>0</v>
      </c>
      <c r="I23" s="10">
        <f t="shared" ref="I23:J25" si="4">D23+G23</f>
        <v>0</v>
      </c>
      <c r="J23" s="10">
        <f t="shared" si="4"/>
        <v>0</v>
      </c>
      <c r="K23" s="2"/>
      <c r="L23" s="2"/>
    </row>
    <row r="24" spans="1:12" ht="24.75" x14ac:dyDescent="0.25">
      <c r="A24" s="15" t="s">
        <v>74</v>
      </c>
      <c r="B24" s="6" t="s">
        <v>9</v>
      </c>
      <c r="C24" s="10"/>
      <c r="D24" s="10"/>
      <c r="E24" s="10"/>
      <c r="F24" s="6" t="s">
        <v>9</v>
      </c>
      <c r="G24" s="10"/>
      <c r="H24" s="10"/>
      <c r="I24" s="10">
        <f t="shared" si="4"/>
        <v>0</v>
      </c>
      <c r="J24" s="10">
        <f t="shared" si="4"/>
        <v>0</v>
      </c>
      <c r="K24" s="2"/>
      <c r="L24" s="2"/>
    </row>
    <row r="25" spans="1:12" ht="48.75" x14ac:dyDescent="0.25">
      <c r="A25" s="15" t="s">
        <v>75</v>
      </c>
      <c r="B25" s="6" t="s">
        <v>9</v>
      </c>
      <c r="C25" s="10"/>
      <c r="D25" s="10"/>
      <c r="E25" s="10"/>
      <c r="F25" s="6" t="s">
        <v>9</v>
      </c>
      <c r="G25" s="10"/>
      <c r="H25" s="10"/>
      <c r="I25" s="10">
        <f t="shared" si="4"/>
        <v>0</v>
      </c>
      <c r="J25" s="10">
        <f t="shared" si="4"/>
        <v>0</v>
      </c>
      <c r="K25" s="2"/>
      <c r="L25" s="2"/>
    </row>
    <row r="26" spans="1:12" x14ac:dyDescent="0.25">
      <c r="A26" s="20" t="s">
        <v>76</v>
      </c>
      <c r="B26" s="13" t="s">
        <v>9</v>
      </c>
      <c r="C26" s="14"/>
      <c r="D26" s="14"/>
      <c r="E26" s="14">
        <f>SUM(E23:E25)</f>
        <v>0</v>
      </c>
      <c r="F26" s="13" t="s">
        <v>9</v>
      </c>
      <c r="G26" s="14"/>
      <c r="H26" s="14">
        <f>SUM(H23:H25)</f>
        <v>0</v>
      </c>
      <c r="I26" s="14"/>
      <c r="J26" s="14">
        <f>SUM(J23:J25)</f>
        <v>0</v>
      </c>
      <c r="K26" s="2"/>
      <c r="L26" s="2"/>
    </row>
    <row r="27" spans="1:12" x14ac:dyDescent="0.25">
      <c r="A27" s="20" t="s">
        <v>77</v>
      </c>
      <c r="B27" s="13" t="s">
        <v>9</v>
      </c>
      <c r="C27" s="14"/>
      <c r="D27" s="14"/>
      <c r="E27" s="14"/>
      <c r="F27" s="13" t="s">
        <v>9</v>
      </c>
      <c r="G27" s="14"/>
      <c r="H27" s="14"/>
      <c r="I27" s="14"/>
      <c r="J27" s="14"/>
      <c r="K27" s="2"/>
      <c r="L27" s="2"/>
    </row>
    <row r="28" spans="1:12" x14ac:dyDescent="0.25">
      <c r="A28" s="15" t="s">
        <v>77</v>
      </c>
      <c r="B28" s="6" t="s">
        <v>59</v>
      </c>
      <c r="C28" s="10">
        <v>1</v>
      </c>
      <c r="D28" s="10"/>
      <c r="E28" s="10">
        <f>C28*D28</f>
        <v>0</v>
      </c>
      <c r="F28" s="6" t="s">
        <v>9</v>
      </c>
      <c r="G28" s="10"/>
      <c r="H28" s="10">
        <f>C28*G28</f>
        <v>0</v>
      </c>
      <c r="I28" s="10">
        <f t="shared" ref="I28:J30" si="5">D28+G28</f>
        <v>0</v>
      </c>
      <c r="J28" s="10">
        <f t="shared" si="5"/>
        <v>0</v>
      </c>
      <c r="K28" s="2"/>
      <c r="L28" s="2"/>
    </row>
    <row r="29" spans="1:12" ht="24.75" x14ac:dyDescent="0.25">
      <c r="A29" s="15" t="s">
        <v>78</v>
      </c>
      <c r="B29" s="6" t="s">
        <v>9</v>
      </c>
      <c r="C29" s="10"/>
      <c r="D29" s="10"/>
      <c r="E29" s="10"/>
      <c r="F29" s="6" t="s">
        <v>9</v>
      </c>
      <c r="G29" s="10"/>
      <c r="H29" s="10"/>
      <c r="I29" s="10">
        <f t="shared" si="5"/>
        <v>0</v>
      </c>
      <c r="J29" s="10">
        <f t="shared" si="5"/>
        <v>0</v>
      </c>
      <c r="K29" s="2"/>
      <c r="L29" s="2"/>
    </row>
    <row r="30" spans="1:12" ht="48.75" x14ac:dyDescent="0.25">
      <c r="A30" s="15" t="s">
        <v>79</v>
      </c>
      <c r="B30" s="6" t="s">
        <v>9</v>
      </c>
      <c r="C30" s="10"/>
      <c r="D30" s="10"/>
      <c r="E30" s="10"/>
      <c r="F30" s="6" t="s">
        <v>9</v>
      </c>
      <c r="G30" s="10"/>
      <c r="H30" s="10"/>
      <c r="I30" s="10">
        <f t="shared" si="5"/>
        <v>0</v>
      </c>
      <c r="J30" s="10">
        <f t="shared" si="5"/>
        <v>0</v>
      </c>
      <c r="K30" s="2"/>
      <c r="L30" s="2"/>
    </row>
    <row r="31" spans="1:12" x14ac:dyDescent="0.25">
      <c r="A31" s="20" t="s">
        <v>80</v>
      </c>
      <c r="B31" s="13" t="s">
        <v>9</v>
      </c>
      <c r="C31" s="14"/>
      <c r="D31" s="14"/>
      <c r="E31" s="14">
        <f>SUM(E28:E30)</f>
        <v>0</v>
      </c>
      <c r="F31" s="13" t="s">
        <v>9</v>
      </c>
      <c r="G31" s="14"/>
      <c r="H31" s="14">
        <f>SUM(H28:H30)</f>
        <v>0</v>
      </c>
      <c r="I31" s="14"/>
      <c r="J31" s="14">
        <f>SUM(J28:J30)</f>
        <v>0</v>
      </c>
      <c r="K31" s="2"/>
      <c r="L31" s="2"/>
    </row>
    <row r="32" spans="1:12" x14ac:dyDescent="0.25">
      <c r="A32" s="20" t="s">
        <v>81</v>
      </c>
      <c r="B32" s="13" t="s">
        <v>9</v>
      </c>
      <c r="C32" s="14"/>
      <c r="D32" s="14"/>
      <c r="E32" s="14"/>
      <c r="F32" s="13" t="s">
        <v>9</v>
      </c>
      <c r="G32" s="14"/>
      <c r="H32" s="14"/>
      <c r="I32" s="14"/>
      <c r="J32" s="14"/>
      <c r="K32" s="2"/>
      <c r="L32" s="2"/>
    </row>
    <row r="33" spans="1:12" x14ac:dyDescent="0.25">
      <c r="A33" s="15" t="s">
        <v>58</v>
      </c>
      <c r="B33" s="6" t="s">
        <v>59</v>
      </c>
      <c r="C33" s="10">
        <v>1</v>
      </c>
      <c r="D33" s="10"/>
      <c r="E33" s="10">
        <f>C33*D33</f>
        <v>0</v>
      </c>
      <c r="F33" s="6" t="s">
        <v>9</v>
      </c>
      <c r="G33" s="10"/>
      <c r="H33" s="10">
        <f>C33*G33</f>
        <v>0</v>
      </c>
      <c r="I33" s="10">
        <f t="shared" ref="I33:J37" si="6">D33+G33</f>
        <v>0</v>
      </c>
      <c r="J33" s="10">
        <f t="shared" si="6"/>
        <v>0</v>
      </c>
      <c r="K33" s="2"/>
      <c r="L33" s="2"/>
    </row>
    <row r="34" spans="1:12" x14ac:dyDescent="0.25">
      <c r="A34" s="15" t="s">
        <v>63</v>
      </c>
      <c r="B34" s="6" t="s">
        <v>59</v>
      </c>
      <c r="C34" s="10">
        <v>1</v>
      </c>
      <c r="D34" s="10"/>
      <c r="E34" s="10">
        <f>C34*D34</f>
        <v>0</v>
      </c>
      <c r="F34" s="6" t="s">
        <v>9</v>
      </c>
      <c r="G34" s="10"/>
      <c r="H34" s="10">
        <f>C34*G34</f>
        <v>0</v>
      </c>
      <c r="I34" s="10">
        <f t="shared" si="6"/>
        <v>0</v>
      </c>
      <c r="J34" s="10">
        <f t="shared" si="6"/>
        <v>0</v>
      </c>
      <c r="K34" s="2"/>
      <c r="L34" s="2"/>
    </row>
    <row r="35" spans="1:12" x14ac:dyDescent="0.25">
      <c r="A35" s="15" t="s">
        <v>67</v>
      </c>
      <c r="B35" s="6" t="s">
        <v>59</v>
      </c>
      <c r="C35" s="10">
        <v>1</v>
      </c>
      <c r="D35" s="10"/>
      <c r="E35" s="10">
        <f>C35*D35</f>
        <v>0</v>
      </c>
      <c r="F35" s="6" t="s">
        <v>9</v>
      </c>
      <c r="G35" s="10"/>
      <c r="H35" s="10">
        <f>C35*G35</f>
        <v>0</v>
      </c>
      <c r="I35" s="10">
        <f t="shared" si="6"/>
        <v>0</v>
      </c>
      <c r="J35" s="10">
        <f t="shared" si="6"/>
        <v>0</v>
      </c>
      <c r="K35" s="2"/>
      <c r="L35" s="2"/>
    </row>
    <row r="36" spans="1:12" x14ac:dyDescent="0.25">
      <c r="A36" s="15" t="s">
        <v>70</v>
      </c>
      <c r="B36" s="6" t="s">
        <v>59</v>
      </c>
      <c r="C36" s="10">
        <v>1</v>
      </c>
      <c r="D36" s="10"/>
      <c r="E36" s="10">
        <f>C36*D36</f>
        <v>0</v>
      </c>
      <c r="F36" s="6" t="s">
        <v>9</v>
      </c>
      <c r="G36" s="10"/>
      <c r="H36" s="10">
        <f>C36*G36</f>
        <v>0</v>
      </c>
      <c r="I36" s="10">
        <f t="shared" si="6"/>
        <v>0</v>
      </c>
      <c r="J36" s="10">
        <f t="shared" si="6"/>
        <v>0</v>
      </c>
      <c r="K36" s="2"/>
      <c r="L36" s="2"/>
    </row>
    <row r="37" spans="1:12" x14ac:dyDescent="0.25">
      <c r="A37" s="15" t="s">
        <v>77</v>
      </c>
      <c r="B37" s="6" t="s">
        <v>59</v>
      </c>
      <c r="C37" s="10">
        <v>1</v>
      </c>
      <c r="D37" s="10"/>
      <c r="E37" s="10">
        <f>C37*D37</f>
        <v>0</v>
      </c>
      <c r="F37" s="6" t="s">
        <v>9</v>
      </c>
      <c r="G37" s="10"/>
      <c r="H37" s="10">
        <f>C37*G37</f>
        <v>0</v>
      </c>
      <c r="I37" s="10">
        <f t="shared" si="6"/>
        <v>0</v>
      </c>
      <c r="J37" s="10">
        <f t="shared" si="6"/>
        <v>0</v>
      </c>
      <c r="K37" s="2"/>
      <c r="L37" s="2"/>
    </row>
    <row r="38" spans="1:12" x14ac:dyDescent="0.25">
      <c r="A38" s="20" t="s">
        <v>82</v>
      </c>
      <c r="B38" s="13" t="s">
        <v>9</v>
      </c>
      <c r="C38" s="14"/>
      <c r="D38" s="14"/>
      <c r="E38" s="14">
        <f>SUM(E33:E37)</f>
        <v>0</v>
      </c>
      <c r="F38" s="13" t="s">
        <v>9</v>
      </c>
      <c r="G38" s="14"/>
      <c r="H38" s="14">
        <f>SUM(H33:H37)</f>
        <v>0</v>
      </c>
      <c r="I38" s="14"/>
      <c r="J38" s="14">
        <f>SUM(J33:J37)</f>
        <v>0</v>
      </c>
      <c r="K38" s="2"/>
      <c r="L38" s="2"/>
    </row>
    <row r="39" spans="1:12" x14ac:dyDescent="0.25">
      <c r="A39" s="20" t="s">
        <v>83</v>
      </c>
      <c r="B39" s="13" t="s">
        <v>9</v>
      </c>
      <c r="C39" s="14"/>
      <c r="D39" s="14"/>
      <c r="E39" s="14"/>
      <c r="F39" s="13" t="s">
        <v>9</v>
      </c>
      <c r="G39" s="14"/>
      <c r="H39" s="14"/>
      <c r="I39" s="14"/>
      <c r="J39" s="14"/>
      <c r="K39" s="2"/>
      <c r="L39" s="2"/>
    </row>
    <row r="40" spans="1:12" x14ac:dyDescent="0.25">
      <c r="A40" s="21" t="s">
        <v>84</v>
      </c>
      <c r="B40" s="17" t="s">
        <v>9</v>
      </c>
      <c r="C40" s="18"/>
      <c r="D40" s="18"/>
      <c r="E40" s="18"/>
      <c r="F40" s="17" t="s">
        <v>9</v>
      </c>
      <c r="G40" s="18"/>
      <c r="H40" s="18"/>
      <c r="I40" s="18"/>
      <c r="J40" s="18"/>
      <c r="K40" s="2"/>
      <c r="L40" s="2"/>
    </row>
    <row r="41" spans="1:12" x14ac:dyDescent="0.25">
      <c r="A41" s="15" t="s">
        <v>85</v>
      </c>
      <c r="B41" s="6" t="s">
        <v>59</v>
      </c>
      <c r="C41" s="10">
        <v>210</v>
      </c>
      <c r="D41" s="10"/>
      <c r="E41" s="10">
        <f>C41*D41</f>
        <v>0</v>
      </c>
      <c r="F41" s="6" t="s">
        <v>9</v>
      </c>
      <c r="G41" s="10"/>
      <c r="H41" s="10">
        <f>C41*G41</f>
        <v>0</v>
      </c>
      <c r="I41" s="10">
        <f>D41+G41</f>
        <v>0</v>
      </c>
      <c r="J41" s="10">
        <f>E41+H41</f>
        <v>0</v>
      </c>
      <c r="K41" s="2"/>
      <c r="L41" s="2"/>
    </row>
    <row r="42" spans="1:12" x14ac:dyDescent="0.25">
      <c r="A42" s="21" t="s">
        <v>86</v>
      </c>
      <c r="B42" s="17" t="s">
        <v>9</v>
      </c>
      <c r="C42" s="18"/>
      <c r="D42" s="18"/>
      <c r="E42" s="18"/>
      <c r="F42" s="17" t="s">
        <v>9</v>
      </c>
      <c r="G42" s="18"/>
      <c r="H42" s="18"/>
      <c r="I42" s="18"/>
      <c r="J42" s="18"/>
      <c r="K42" s="2"/>
      <c r="L42" s="2"/>
    </row>
    <row r="43" spans="1:12" x14ac:dyDescent="0.25">
      <c r="A43" s="15" t="s">
        <v>87</v>
      </c>
      <c r="B43" s="6" t="s">
        <v>59</v>
      </c>
      <c r="C43" s="10">
        <v>180</v>
      </c>
      <c r="D43" s="10"/>
      <c r="E43" s="10">
        <f>C43*D43</f>
        <v>0</v>
      </c>
      <c r="F43" s="6" t="s">
        <v>9</v>
      </c>
      <c r="G43" s="10"/>
      <c r="H43" s="10">
        <f>C43*G43</f>
        <v>0</v>
      </c>
      <c r="I43" s="10">
        <f>D43+G43</f>
        <v>0</v>
      </c>
      <c r="J43" s="10">
        <f>E43+H43</f>
        <v>0</v>
      </c>
      <c r="K43" s="2"/>
      <c r="L43" s="2"/>
    </row>
    <row r="44" spans="1:12" x14ac:dyDescent="0.25">
      <c r="A44" s="15" t="s">
        <v>88</v>
      </c>
      <c r="B44" s="6" t="s">
        <v>59</v>
      </c>
      <c r="C44" s="10">
        <v>7</v>
      </c>
      <c r="D44" s="10"/>
      <c r="E44" s="10">
        <f>C44*D44</f>
        <v>0</v>
      </c>
      <c r="F44" s="6" t="s">
        <v>9</v>
      </c>
      <c r="G44" s="10"/>
      <c r="H44" s="10">
        <f>C44*G44</f>
        <v>0</v>
      </c>
      <c r="I44" s="10">
        <f>D44+G44</f>
        <v>0</v>
      </c>
      <c r="J44" s="10">
        <f>E44+H44</f>
        <v>0</v>
      </c>
      <c r="K44" s="2"/>
      <c r="L44" s="2"/>
    </row>
    <row r="45" spans="1:12" x14ac:dyDescent="0.25">
      <c r="A45" s="21" t="s">
        <v>89</v>
      </c>
      <c r="B45" s="17" t="s">
        <v>9</v>
      </c>
      <c r="C45" s="18"/>
      <c r="D45" s="18"/>
      <c r="E45" s="18"/>
      <c r="F45" s="17" t="s">
        <v>9</v>
      </c>
      <c r="G45" s="18"/>
      <c r="H45" s="18"/>
      <c r="I45" s="18"/>
      <c r="J45" s="18"/>
      <c r="K45" s="2"/>
      <c r="L45" s="2"/>
    </row>
    <row r="46" spans="1:12" x14ac:dyDescent="0.25">
      <c r="A46" s="15" t="s">
        <v>90</v>
      </c>
      <c r="B46" s="6" t="s">
        <v>59</v>
      </c>
      <c r="C46" s="10">
        <v>30</v>
      </c>
      <c r="D46" s="10"/>
      <c r="E46" s="10">
        <f>C46*D46</f>
        <v>0</v>
      </c>
      <c r="F46" s="6" t="s">
        <v>9</v>
      </c>
      <c r="G46" s="10"/>
      <c r="H46" s="10">
        <f>C46*G46</f>
        <v>0</v>
      </c>
      <c r="I46" s="10">
        <f>D46+G46</f>
        <v>0</v>
      </c>
      <c r="J46" s="10">
        <f>E46+H46</f>
        <v>0</v>
      </c>
      <c r="K46" s="2"/>
      <c r="L46" s="2"/>
    </row>
    <row r="47" spans="1:12" x14ac:dyDescent="0.25">
      <c r="A47" s="15" t="s">
        <v>91</v>
      </c>
      <c r="B47" s="6" t="s">
        <v>59</v>
      </c>
      <c r="C47" s="10">
        <v>4</v>
      </c>
      <c r="D47" s="10"/>
      <c r="E47" s="10">
        <f>C47*D47</f>
        <v>0</v>
      </c>
      <c r="F47" s="6" t="s">
        <v>9</v>
      </c>
      <c r="G47" s="10"/>
      <c r="H47" s="10">
        <f>C47*G47</f>
        <v>0</v>
      </c>
      <c r="I47" s="10">
        <f>D47+G47</f>
        <v>0</v>
      </c>
      <c r="J47" s="10">
        <f>E47+H47</f>
        <v>0</v>
      </c>
      <c r="K47" s="2"/>
      <c r="L47" s="2"/>
    </row>
    <row r="48" spans="1:12" ht="26.25" x14ac:dyDescent="0.25">
      <c r="A48" s="21" t="s">
        <v>92</v>
      </c>
      <c r="B48" s="17" t="s">
        <v>9</v>
      </c>
      <c r="C48" s="18"/>
      <c r="D48" s="18"/>
      <c r="E48" s="18"/>
      <c r="F48" s="17" t="s">
        <v>9</v>
      </c>
      <c r="G48" s="18"/>
      <c r="H48" s="18"/>
      <c r="I48" s="18"/>
      <c r="J48" s="18"/>
      <c r="K48" s="2"/>
      <c r="L48" s="2"/>
    </row>
    <row r="49" spans="1:12" x14ac:dyDescent="0.25">
      <c r="A49" s="15" t="s">
        <v>93</v>
      </c>
      <c r="B49" s="6" t="s">
        <v>59</v>
      </c>
      <c r="C49" s="10">
        <v>34</v>
      </c>
      <c r="D49" s="10"/>
      <c r="E49" s="10">
        <f>C49*D49</f>
        <v>0</v>
      </c>
      <c r="F49" s="6" t="s">
        <v>9</v>
      </c>
      <c r="G49" s="10"/>
      <c r="H49" s="10">
        <f>C49*G49</f>
        <v>0</v>
      </c>
      <c r="I49" s="10">
        <f>D49+G49</f>
        <v>0</v>
      </c>
      <c r="J49" s="10">
        <f>E49+H49</f>
        <v>0</v>
      </c>
      <c r="K49" s="2"/>
      <c r="L49" s="2"/>
    </row>
    <row r="50" spans="1:12" x14ac:dyDescent="0.25">
      <c r="A50" s="21" t="s">
        <v>94</v>
      </c>
      <c r="B50" s="17" t="s">
        <v>9</v>
      </c>
      <c r="C50" s="18"/>
      <c r="D50" s="18"/>
      <c r="E50" s="18"/>
      <c r="F50" s="17" t="s">
        <v>9</v>
      </c>
      <c r="G50" s="18"/>
      <c r="H50" s="18"/>
      <c r="I50" s="18"/>
      <c r="J50" s="18"/>
      <c r="K50" s="2"/>
      <c r="L50" s="2"/>
    </row>
    <row r="51" spans="1:12" x14ac:dyDescent="0.25">
      <c r="A51" s="15" t="s">
        <v>95</v>
      </c>
      <c r="B51" s="6" t="s">
        <v>59</v>
      </c>
      <c r="C51" s="10">
        <v>165</v>
      </c>
      <c r="D51" s="10"/>
      <c r="E51" s="10">
        <f>C51*D51</f>
        <v>0</v>
      </c>
      <c r="F51" s="6" t="s">
        <v>9</v>
      </c>
      <c r="G51" s="10"/>
      <c r="H51" s="10">
        <f>C51*G51</f>
        <v>0</v>
      </c>
      <c r="I51" s="10">
        <f>D51+G51</f>
        <v>0</v>
      </c>
      <c r="J51" s="10">
        <f>E51+H51</f>
        <v>0</v>
      </c>
      <c r="K51" s="2"/>
      <c r="L51" s="2"/>
    </row>
    <row r="52" spans="1:12" x14ac:dyDescent="0.25">
      <c r="A52" s="21" t="s">
        <v>96</v>
      </c>
      <c r="B52" s="17" t="s">
        <v>9</v>
      </c>
      <c r="C52" s="18"/>
      <c r="D52" s="18"/>
      <c r="E52" s="18"/>
      <c r="F52" s="17" t="s">
        <v>9</v>
      </c>
      <c r="G52" s="18"/>
      <c r="H52" s="18"/>
      <c r="I52" s="18"/>
      <c r="J52" s="18"/>
      <c r="K52" s="2"/>
      <c r="L52" s="2"/>
    </row>
    <row r="53" spans="1:12" x14ac:dyDescent="0.25">
      <c r="A53" s="15" t="s">
        <v>97</v>
      </c>
      <c r="B53" s="6" t="s">
        <v>98</v>
      </c>
      <c r="C53" s="10">
        <v>120</v>
      </c>
      <c r="D53" s="10"/>
      <c r="E53" s="10">
        <f>C53*D53</f>
        <v>0</v>
      </c>
      <c r="F53" s="6" t="s">
        <v>9</v>
      </c>
      <c r="G53" s="10"/>
      <c r="H53" s="10">
        <f>C53*G53</f>
        <v>0</v>
      </c>
      <c r="I53" s="10">
        <f t="shared" ref="I53:J55" si="7">D53+G53</f>
        <v>0</v>
      </c>
      <c r="J53" s="10">
        <f t="shared" si="7"/>
        <v>0</v>
      </c>
      <c r="K53" s="2"/>
      <c r="L53" s="2"/>
    </row>
    <row r="54" spans="1:12" x14ac:dyDescent="0.25">
      <c r="A54" s="15" t="s">
        <v>99</v>
      </c>
      <c r="B54" s="6" t="s">
        <v>98</v>
      </c>
      <c r="C54" s="10">
        <v>20</v>
      </c>
      <c r="D54" s="10"/>
      <c r="E54" s="10">
        <f>C54*D54</f>
        <v>0</v>
      </c>
      <c r="F54" s="6" t="s">
        <v>9</v>
      </c>
      <c r="G54" s="10"/>
      <c r="H54" s="10">
        <f>C54*G54</f>
        <v>0</v>
      </c>
      <c r="I54" s="10">
        <f t="shared" si="7"/>
        <v>0</v>
      </c>
      <c r="J54" s="10">
        <f t="shared" si="7"/>
        <v>0</v>
      </c>
      <c r="K54" s="2"/>
      <c r="L54" s="2"/>
    </row>
    <row r="55" spans="1:12" x14ac:dyDescent="0.25">
      <c r="A55" s="15" t="s">
        <v>100</v>
      </c>
      <c r="B55" s="6" t="s">
        <v>98</v>
      </c>
      <c r="C55" s="10">
        <v>10</v>
      </c>
      <c r="D55" s="10"/>
      <c r="E55" s="10">
        <f>C55*D55</f>
        <v>0</v>
      </c>
      <c r="F55" s="6" t="s">
        <v>9</v>
      </c>
      <c r="G55" s="10"/>
      <c r="H55" s="10">
        <f>C55*G55</f>
        <v>0</v>
      </c>
      <c r="I55" s="10">
        <f t="shared" si="7"/>
        <v>0</v>
      </c>
      <c r="J55" s="10">
        <f t="shared" si="7"/>
        <v>0</v>
      </c>
      <c r="K55" s="2"/>
      <c r="L55" s="2"/>
    </row>
    <row r="56" spans="1:12" ht="26.25" x14ac:dyDescent="0.25">
      <c r="A56" s="21" t="s">
        <v>101</v>
      </c>
      <c r="B56" s="17" t="s">
        <v>9</v>
      </c>
      <c r="C56" s="18"/>
      <c r="D56" s="18"/>
      <c r="E56" s="18"/>
      <c r="F56" s="17" t="s">
        <v>9</v>
      </c>
      <c r="G56" s="18"/>
      <c r="H56" s="18"/>
      <c r="I56" s="18"/>
      <c r="J56" s="18"/>
      <c r="K56" s="2"/>
      <c r="L56" s="2"/>
    </row>
    <row r="57" spans="1:12" x14ac:dyDescent="0.25">
      <c r="A57" s="15" t="s">
        <v>102</v>
      </c>
      <c r="B57" s="6" t="s">
        <v>98</v>
      </c>
      <c r="C57" s="10">
        <v>40</v>
      </c>
      <c r="D57" s="10"/>
      <c r="E57" s="10">
        <f>C57*D57</f>
        <v>0</v>
      </c>
      <c r="F57" s="6" t="s">
        <v>9</v>
      </c>
      <c r="G57" s="10"/>
      <c r="H57" s="10">
        <f>C57*G57</f>
        <v>0</v>
      </c>
      <c r="I57" s="10">
        <f>D57+G57</f>
        <v>0</v>
      </c>
      <c r="J57" s="10">
        <f>E57+H57</f>
        <v>0</v>
      </c>
      <c r="K57" s="2"/>
      <c r="L57" s="2"/>
    </row>
    <row r="58" spans="1:12" x14ac:dyDescent="0.25">
      <c r="A58" s="15" t="s">
        <v>9</v>
      </c>
      <c r="B58" s="6" t="s">
        <v>9</v>
      </c>
      <c r="C58" s="10"/>
      <c r="D58" s="10"/>
      <c r="E58" s="10"/>
      <c r="F58" s="6" t="s">
        <v>9</v>
      </c>
      <c r="G58" s="10"/>
      <c r="H58" s="10"/>
      <c r="I58" s="10">
        <f>D58+G58</f>
        <v>0</v>
      </c>
      <c r="J58" s="10">
        <f>E58+H58</f>
        <v>0</v>
      </c>
      <c r="K58" s="2"/>
      <c r="L58" s="2"/>
    </row>
    <row r="59" spans="1:12" x14ac:dyDescent="0.25">
      <c r="A59" s="21" t="s">
        <v>103</v>
      </c>
      <c r="B59" s="17" t="s">
        <v>9</v>
      </c>
      <c r="C59" s="18"/>
      <c r="D59" s="18"/>
      <c r="E59" s="18"/>
      <c r="F59" s="17" t="s">
        <v>9</v>
      </c>
      <c r="G59" s="18"/>
      <c r="H59" s="18"/>
      <c r="I59" s="18"/>
      <c r="J59" s="18"/>
      <c r="K59" s="2"/>
      <c r="L59" s="2"/>
    </row>
    <row r="60" spans="1:12" x14ac:dyDescent="0.25">
      <c r="A60" s="15" t="s">
        <v>104</v>
      </c>
      <c r="B60" s="6" t="s">
        <v>59</v>
      </c>
      <c r="C60" s="10">
        <v>22</v>
      </c>
      <c r="D60" s="10"/>
      <c r="E60" s="10">
        <f t="shared" ref="E60:E65" si="8">C60*D60</f>
        <v>0</v>
      </c>
      <c r="F60" s="6" t="s">
        <v>9</v>
      </c>
      <c r="G60" s="10"/>
      <c r="H60" s="10">
        <f t="shared" ref="H60:H65" si="9">C60*G60</f>
        <v>0</v>
      </c>
      <c r="I60" s="10">
        <f t="shared" ref="I60:J65" si="10">D60+G60</f>
        <v>0</v>
      </c>
      <c r="J60" s="10">
        <f t="shared" si="10"/>
        <v>0</v>
      </c>
      <c r="K60" s="2"/>
      <c r="L60" s="2"/>
    </row>
    <row r="61" spans="1:12" x14ac:dyDescent="0.25">
      <c r="A61" s="15" t="s">
        <v>105</v>
      </c>
      <c r="B61" s="6" t="s">
        <v>59</v>
      </c>
      <c r="C61" s="10">
        <v>12</v>
      </c>
      <c r="D61" s="10"/>
      <c r="E61" s="10">
        <f t="shared" si="8"/>
        <v>0</v>
      </c>
      <c r="F61" s="6" t="s">
        <v>9</v>
      </c>
      <c r="G61" s="10"/>
      <c r="H61" s="10">
        <f t="shared" si="9"/>
        <v>0</v>
      </c>
      <c r="I61" s="10">
        <f t="shared" si="10"/>
        <v>0</v>
      </c>
      <c r="J61" s="10">
        <f t="shared" si="10"/>
        <v>0</v>
      </c>
      <c r="K61" s="2"/>
      <c r="L61" s="2"/>
    </row>
    <row r="62" spans="1:12" x14ac:dyDescent="0.25">
      <c r="A62" s="15" t="s">
        <v>106</v>
      </c>
      <c r="B62" s="6" t="s">
        <v>59</v>
      </c>
      <c r="C62" s="10">
        <v>19</v>
      </c>
      <c r="D62" s="10"/>
      <c r="E62" s="10">
        <f t="shared" si="8"/>
        <v>0</v>
      </c>
      <c r="F62" s="6" t="s">
        <v>9</v>
      </c>
      <c r="G62" s="10"/>
      <c r="H62" s="10">
        <f t="shared" si="9"/>
        <v>0</v>
      </c>
      <c r="I62" s="10">
        <f t="shared" si="10"/>
        <v>0</v>
      </c>
      <c r="J62" s="10">
        <f t="shared" si="10"/>
        <v>0</v>
      </c>
      <c r="K62" s="2"/>
      <c r="L62" s="2"/>
    </row>
    <row r="63" spans="1:12" x14ac:dyDescent="0.25">
      <c r="A63" s="15" t="s">
        <v>107</v>
      </c>
      <c r="B63" s="6" t="s">
        <v>59</v>
      </c>
      <c r="C63" s="10">
        <v>2</v>
      </c>
      <c r="D63" s="10"/>
      <c r="E63" s="10">
        <f t="shared" si="8"/>
        <v>0</v>
      </c>
      <c r="F63" s="6" t="s">
        <v>9</v>
      </c>
      <c r="G63" s="10"/>
      <c r="H63" s="10">
        <f t="shared" si="9"/>
        <v>0</v>
      </c>
      <c r="I63" s="10">
        <f t="shared" si="10"/>
        <v>0</v>
      </c>
      <c r="J63" s="10">
        <f t="shared" si="10"/>
        <v>0</v>
      </c>
      <c r="K63" s="2"/>
      <c r="L63" s="2"/>
    </row>
    <row r="64" spans="1:12" x14ac:dyDescent="0.25">
      <c r="A64" s="15" t="s">
        <v>108</v>
      </c>
      <c r="B64" s="6" t="s">
        <v>59</v>
      </c>
      <c r="C64" s="10">
        <v>28</v>
      </c>
      <c r="D64" s="10"/>
      <c r="E64" s="10">
        <f t="shared" si="8"/>
        <v>0</v>
      </c>
      <c r="F64" s="6" t="s">
        <v>9</v>
      </c>
      <c r="G64" s="10"/>
      <c r="H64" s="10">
        <f t="shared" si="9"/>
        <v>0</v>
      </c>
      <c r="I64" s="10">
        <f t="shared" si="10"/>
        <v>0</v>
      </c>
      <c r="J64" s="10">
        <f t="shared" si="10"/>
        <v>0</v>
      </c>
      <c r="K64" s="2"/>
      <c r="L64" s="2"/>
    </row>
    <row r="65" spans="1:12" x14ac:dyDescent="0.25">
      <c r="A65" s="15" t="s">
        <v>109</v>
      </c>
      <c r="B65" s="6" t="s">
        <v>59</v>
      </c>
      <c r="C65" s="10">
        <v>1</v>
      </c>
      <c r="D65" s="10"/>
      <c r="E65" s="10">
        <f t="shared" si="8"/>
        <v>0</v>
      </c>
      <c r="F65" s="6" t="s">
        <v>9</v>
      </c>
      <c r="G65" s="10"/>
      <c r="H65" s="10">
        <f t="shared" si="9"/>
        <v>0</v>
      </c>
      <c r="I65" s="10">
        <f t="shared" si="10"/>
        <v>0</v>
      </c>
      <c r="J65" s="10">
        <f t="shared" si="10"/>
        <v>0</v>
      </c>
      <c r="K65" s="2"/>
      <c r="L65" s="2"/>
    </row>
    <row r="66" spans="1:12" x14ac:dyDescent="0.25">
      <c r="A66" s="21" t="s">
        <v>110</v>
      </c>
      <c r="B66" s="17" t="s">
        <v>9</v>
      </c>
      <c r="C66" s="18"/>
      <c r="D66" s="18"/>
      <c r="E66" s="18"/>
      <c r="F66" s="17" t="s">
        <v>9</v>
      </c>
      <c r="G66" s="18"/>
      <c r="H66" s="18"/>
      <c r="I66" s="18"/>
      <c r="J66" s="18"/>
      <c r="K66" s="2"/>
      <c r="L66" s="2"/>
    </row>
    <row r="67" spans="1:12" x14ac:dyDescent="0.25">
      <c r="A67" s="15" t="s">
        <v>111</v>
      </c>
      <c r="B67" s="6" t="s">
        <v>59</v>
      </c>
      <c r="C67" s="10">
        <v>70</v>
      </c>
      <c r="D67" s="10"/>
      <c r="E67" s="10">
        <f>C67*D67</f>
        <v>0</v>
      </c>
      <c r="F67" s="6" t="s">
        <v>9</v>
      </c>
      <c r="G67" s="10"/>
      <c r="H67" s="10">
        <f>C67*G67</f>
        <v>0</v>
      </c>
      <c r="I67" s="10">
        <f>D67+G67</f>
        <v>0</v>
      </c>
      <c r="J67" s="10">
        <f>E67+H67</f>
        <v>0</v>
      </c>
      <c r="K67" s="2"/>
      <c r="L67" s="2"/>
    </row>
    <row r="68" spans="1:12" x14ac:dyDescent="0.25">
      <c r="A68" s="15" t="s">
        <v>112</v>
      </c>
      <c r="B68" s="6" t="s">
        <v>59</v>
      </c>
      <c r="C68" s="10">
        <v>14</v>
      </c>
      <c r="D68" s="10"/>
      <c r="E68" s="10">
        <f>C68*D68</f>
        <v>0</v>
      </c>
      <c r="F68" s="6" t="s">
        <v>9</v>
      </c>
      <c r="G68" s="10"/>
      <c r="H68" s="10">
        <f>C68*G68</f>
        <v>0</v>
      </c>
      <c r="I68" s="10">
        <f>D68+G68</f>
        <v>0</v>
      </c>
      <c r="J68" s="10">
        <f>E68+H68</f>
        <v>0</v>
      </c>
      <c r="K68" s="2"/>
      <c r="L68" s="2"/>
    </row>
    <row r="69" spans="1:12" x14ac:dyDescent="0.25">
      <c r="A69" s="21" t="s">
        <v>113</v>
      </c>
      <c r="B69" s="17" t="s">
        <v>9</v>
      </c>
      <c r="C69" s="18"/>
      <c r="D69" s="18"/>
      <c r="E69" s="18"/>
      <c r="F69" s="17" t="s">
        <v>9</v>
      </c>
      <c r="G69" s="18"/>
      <c r="H69" s="18"/>
      <c r="I69" s="18"/>
      <c r="J69" s="18"/>
      <c r="K69" s="2"/>
      <c r="L69" s="2"/>
    </row>
    <row r="70" spans="1:12" x14ac:dyDescent="0.25">
      <c r="A70" s="15" t="s">
        <v>114</v>
      </c>
      <c r="B70" s="6" t="s">
        <v>59</v>
      </c>
      <c r="C70" s="10">
        <v>84</v>
      </c>
      <c r="D70" s="10"/>
      <c r="E70" s="10">
        <f>C70*D70</f>
        <v>0</v>
      </c>
      <c r="F70" s="6" t="s">
        <v>9</v>
      </c>
      <c r="G70" s="10"/>
      <c r="H70" s="10">
        <f>C70*G70</f>
        <v>0</v>
      </c>
      <c r="I70" s="10">
        <f>D70+G70</f>
        <v>0</v>
      </c>
      <c r="J70" s="10">
        <f>E70+H70</f>
        <v>0</v>
      </c>
      <c r="K70" s="2"/>
      <c r="L70" s="2"/>
    </row>
    <row r="71" spans="1:12" x14ac:dyDescent="0.25">
      <c r="A71" s="21" t="s">
        <v>115</v>
      </c>
      <c r="B71" s="17" t="s">
        <v>9</v>
      </c>
      <c r="C71" s="18"/>
      <c r="D71" s="18"/>
      <c r="E71" s="18"/>
      <c r="F71" s="17" t="s">
        <v>9</v>
      </c>
      <c r="G71" s="18"/>
      <c r="H71" s="18"/>
      <c r="I71" s="18"/>
      <c r="J71" s="18"/>
      <c r="K71" s="2"/>
      <c r="L71" s="2"/>
    </row>
    <row r="72" spans="1:12" x14ac:dyDescent="0.25">
      <c r="A72" s="15" t="s">
        <v>116</v>
      </c>
      <c r="B72" s="6" t="s">
        <v>59</v>
      </c>
      <c r="C72" s="10">
        <v>2</v>
      </c>
      <c r="D72" s="10"/>
      <c r="E72" s="10">
        <f>C72*D72</f>
        <v>0</v>
      </c>
      <c r="F72" s="6" t="s">
        <v>9</v>
      </c>
      <c r="G72" s="10"/>
      <c r="H72" s="10">
        <f>C72*G72</f>
        <v>0</v>
      </c>
      <c r="I72" s="10">
        <f>D72+G72</f>
        <v>0</v>
      </c>
      <c r="J72" s="10">
        <f>E72+H72</f>
        <v>0</v>
      </c>
      <c r="K72" s="2"/>
      <c r="L72" s="2"/>
    </row>
    <row r="73" spans="1:12" x14ac:dyDescent="0.25">
      <c r="A73" s="15" t="s">
        <v>117</v>
      </c>
      <c r="B73" s="6" t="s">
        <v>59</v>
      </c>
      <c r="C73" s="10">
        <v>18</v>
      </c>
      <c r="D73" s="10"/>
      <c r="E73" s="10">
        <f>C73*D73</f>
        <v>0</v>
      </c>
      <c r="F73" s="6" t="s">
        <v>9</v>
      </c>
      <c r="G73" s="10"/>
      <c r="H73" s="10">
        <f>C73*G73</f>
        <v>0</v>
      </c>
      <c r="I73" s="10">
        <f>D73+G73</f>
        <v>0</v>
      </c>
      <c r="J73" s="10">
        <f>E73+H73</f>
        <v>0</v>
      </c>
      <c r="K73" s="2"/>
      <c r="L73" s="2"/>
    </row>
    <row r="74" spans="1:12" x14ac:dyDescent="0.25">
      <c r="A74" s="21" t="s">
        <v>118</v>
      </c>
      <c r="B74" s="17" t="s">
        <v>9</v>
      </c>
      <c r="C74" s="18"/>
      <c r="D74" s="18"/>
      <c r="E74" s="18"/>
      <c r="F74" s="17" t="s">
        <v>9</v>
      </c>
      <c r="G74" s="18"/>
      <c r="H74" s="18"/>
      <c r="I74" s="18"/>
      <c r="J74" s="18"/>
      <c r="K74" s="2"/>
      <c r="L74" s="2"/>
    </row>
    <row r="75" spans="1:12" x14ac:dyDescent="0.25">
      <c r="A75" s="15" t="s">
        <v>119</v>
      </c>
      <c r="B75" s="6" t="s">
        <v>59</v>
      </c>
      <c r="C75" s="10">
        <v>6</v>
      </c>
      <c r="D75" s="10"/>
      <c r="E75" s="10">
        <f>C75*D75</f>
        <v>0</v>
      </c>
      <c r="F75" s="6" t="s">
        <v>9</v>
      </c>
      <c r="G75" s="10"/>
      <c r="H75" s="10">
        <f>C75*G75</f>
        <v>0</v>
      </c>
      <c r="I75" s="10">
        <f t="shared" ref="I75:J79" si="11">D75+G75</f>
        <v>0</v>
      </c>
      <c r="J75" s="10">
        <f t="shared" si="11"/>
        <v>0</v>
      </c>
      <c r="K75" s="2"/>
      <c r="L75" s="2"/>
    </row>
    <row r="76" spans="1:12" x14ac:dyDescent="0.25">
      <c r="A76" s="15" t="s">
        <v>120</v>
      </c>
      <c r="B76" s="6" t="s">
        <v>59</v>
      </c>
      <c r="C76" s="10">
        <v>3</v>
      </c>
      <c r="D76" s="10"/>
      <c r="E76" s="10">
        <f>C76*D76</f>
        <v>0</v>
      </c>
      <c r="F76" s="6" t="s">
        <v>9</v>
      </c>
      <c r="G76" s="10"/>
      <c r="H76" s="10">
        <f>C76*G76</f>
        <v>0</v>
      </c>
      <c r="I76" s="10">
        <f t="shared" si="11"/>
        <v>0</v>
      </c>
      <c r="J76" s="10">
        <f t="shared" si="11"/>
        <v>0</v>
      </c>
      <c r="K76" s="2"/>
      <c r="L76" s="2"/>
    </row>
    <row r="77" spans="1:12" x14ac:dyDescent="0.25">
      <c r="A77" s="15" t="s">
        <v>121</v>
      </c>
      <c r="B77" s="6" t="s">
        <v>59</v>
      </c>
      <c r="C77" s="10">
        <v>9</v>
      </c>
      <c r="D77" s="10"/>
      <c r="E77" s="10">
        <f>C77*D77</f>
        <v>0</v>
      </c>
      <c r="F77" s="6" t="s">
        <v>9</v>
      </c>
      <c r="G77" s="10"/>
      <c r="H77" s="10">
        <f>C77*G77</f>
        <v>0</v>
      </c>
      <c r="I77" s="10">
        <f t="shared" si="11"/>
        <v>0</v>
      </c>
      <c r="J77" s="10">
        <f t="shared" si="11"/>
        <v>0</v>
      </c>
      <c r="K77" s="2"/>
      <c r="L77" s="2"/>
    </row>
    <row r="78" spans="1:12" x14ac:dyDescent="0.25">
      <c r="A78" s="15" t="s">
        <v>122</v>
      </c>
      <c r="B78" s="6" t="s">
        <v>59</v>
      </c>
      <c r="C78" s="10">
        <v>1</v>
      </c>
      <c r="D78" s="10"/>
      <c r="E78" s="10">
        <f>C78*D78</f>
        <v>0</v>
      </c>
      <c r="F78" s="6" t="s">
        <v>9</v>
      </c>
      <c r="G78" s="10"/>
      <c r="H78" s="10">
        <f>C78*G78</f>
        <v>0</v>
      </c>
      <c r="I78" s="10">
        <f t="shared" si="11"/>
        <v>0</v>
      </c>
      <c r="J78" s="10">
        <f t="shared" si="11"/>
        <v>0</v>
      </c>
      <c r="K78" s="2"/>
      <c r="L78" s="2"/>
    </row>
    <row r="79" spans="1:12" x14ac:dyDescent="0.25">
      <c r="A79" s="15" t="s">
        <v>9</v>
      </c>
      <c r="B79" s="6" t="s">
        <v>9</v>
      </c>
      <c r="C79" s="10"/>
      <c r="D79" s="10"/>
      <c r="E79" s="10"/>
      <c r="F79" s="6" t="s">
        <v>9</v>
      </c>
      <c r="G79" s="10"/>
      <c r="H79" s="10"/>
      <c r="I79" s="10">
        <f t="shared" si="11"/>
        <v>0</v>
      </c>
      <c r="J79" s="10">
        <f t="shared" si="11"/>
        <v>0</v>
      </c>
      <c r="K79" s="2"/>
      <c r="L79" s="2"/>
    </row>
    <row r="80" spans="1:12" x14ac:dyDescent="0.25">
      <c r="A80" s="21" t="s">
        <v>123</v>
      </c>
      <c r="B80" s="17" t="s">
        <v>9</v>
      </c>
      <c r="C80" s="18"/>
      <c r="D80" s="18"/>
      <c r="E80" s="18"/>
      <c r="F80" s="17" t="s">
        <v>9</v>
      </c>
      <c r="G80" s="18"/>
      <c r="H80" s="18"/>
      <c r="I80" s="18"/>
      <c r="J80" s="18"/>
      <c r="K80" s="2"/>
      <c r="L80" s="2"/>
    </row>
    <row r="81" spans="1:12" ht="36.75" x14ac:dyDescent="0.25">
      <c r="A81" s="15" t="s">
        <v>124</v>
      </c>
      <c r="B81" s="6" t="s">
        <v>59</v>
      </c>
      <c r="C81" s="10">
        <v>80</v>
      </c>
      <c r="D81" s="10"/>
      <c r="E81" s="10">
        <f>C81*D81</f>
        <v>0</v>
      </c>
      <c r="F81" s="6" t="s">
        <v>9</v>
      </c>
      <c r="G81" s="10"/>
      <c r="H81" s="10">
        <f>C81*G81</f>
        <v>0</v>
      </c>
      <c r="I81" s="10">
        <f>D81+G81</f>
        <v>0</v>
      </c>
      <c r="J81" s="10">
        <f>E81+H81</f>
        <v>0</v>
      </c>
      <c r="K81" s="2"/>
      <c r="L81" s="2"/>
    </row>
    <row r="82" spans="1:12" x14ac:dyDescent="0.25">
      <c r="A82" s="21" t="s">
        <v>125</v>
      </c>
      <c r="B82" s="17" t="s">
        <v>9</v>
      </c>
      <c r="C82" s="18"/>
      <c r="D82" s="18"/>
      <c r="E82" s="18"/>
      <c r="F82" s="17" t="s">
        <v>9</v>
      </c>
      <c r="G82" s="18"/>
      <c r="H82" s="18"/>
      <c r="I82" s="18"/>
      <c r="J82" s="18"/>
      <c r="K82" s="2"/>
      <c r="L82" s="2"/>
    </row>
    <row r="83" spans="1:12" ht="48.75" x14ac:dyDescent="0.25">
      <c r="A83" s="15" t="s">
        <v>126</v>
      </c>
      <c r="B83" s="6" t="s">
        <v>59</v>
      </c>
      <c r="C83" s="10">
        <v>12</v>
      </c>
      <c r="D83" s="10"/>
      <c r="E83" s="10">
        <f>C83*D83</f>
        <v>0</v>
      </c>
      <c r="F83" s="6" t="s">
        <v>9</v>
      </c>
      <c r="G83" s="10"/>
      <c r="H83" s="10">
        <f>C83*G83</f>
        <v>0</v>
      </c>
      <c r="I83" s="10">
        <f>D83+G83</f>
        <v>0</v>
      </c>
      <c r="J83" s="10">
        <f>E83+H83</f>
        <v>0</v>
      </c>
      <c r="K83" s="2"/>
      <c r="L83" s="2"/>
    </row>
    <row r="84" spans="1:12" x14ac:dyDescent="0.25">
      <c r="A84" s="21" t="s">
        <v>127</v>
      </c>
      <c r="B84" s="17" t="s">
        <v>9</v>
      </c>
      <c r="C84" s="18"/>
      <c r="D84" s="18"/>
      <c r="E84" s="18"/>
      <c r="F84" s="17" t="s">
        <v>9</v>
      </c>
      <c r="G84" s="18"/>
      <c r="H84" s="18"/>
      <c r="I84" s="18"/>
      <c r="J84" s="18"/>
      <c r="K84" s="2"/>
      <c r="L84" s="2"/>
    </row>
    <row r="85" spans="1:12" x14ac:dyDescent="0.25">
      <c r="A85" s="15" t="s">
        <v>128</v>
      </c>
      <c r="B85" s="6" t="s">
        <v>59</v>
      </c>
      <c r="C85" s="10">
        <v>13</v>
      </c>
      <c r="D85" s="10"/>
      <c r="E85" s="10">
        <f>C85*D85</f>
        <v>0</v>
      </c>
      <c r="F85" s="6" t="s">
        <v>9</v>
      </c>
      <c r="G85" s="10"/>
      <c r="H85" s="10">
        <f>C85*G85</f>
        <v>0</v>
      </c>
      <c r="I85" s="10">
        <f>D85+G85</f>
        <v>0</v>
      </c>
      <c r="J85" s="10">
        <f>E85+H85</f>
        <v>0</v>
      </c>
      <c r="K85" s="2"/>
      <c r="L85" s="2"/>
    </row>
    <row r="86" spans="1:12" x14ac:dyDescent="0.25">
      <c r="A86" s="21" t="s">
        <v>129</v>
      </c>
      <c r="B86" s="17" t="s">
        <v>9</v>
      </c>
      <c r="C86" s="18"/>
      <c r="D86" s="18"/>
      <c r="E86" s="18"/>
      <c r="F86" s="17" t="s">
        <v>9</v>
      </c>
      <c r="G86" s="18"/>
      <c r="H86" s="18"/>
      <c r="I86" s="18"/>
      <c r="J86" s="18"/>
      <c r="K86" s="2"/>
      <c r="L86" s="2"/>
    </row>
    <row r="87" spans="1:12" x14ac:dyDescent="0.25">
      <c r="A87" s="15" t="s">
        <v>130</v>
      </c>
      <c r="B87" s="6" t="s">
        <v>59</v>
      </c>
      <c r="C87" s="10">
        <v>4</v>
      </c>
      <c r="D87" s="10"/>
      <c r="E87" s="10">
        <f>C87*D87</f>
        <v>0</v>
      </c>
      <c r="F87" s="6" t="s">
        <v>9</v>
      </c>
      <c r="G87" s="10"/>
      <c r="H87" s="10">
        <f>C87*G87</f>
        <v>0</v>
      </c>
      <c r="I87" s="10">
        <f>D87+G87</f>
        <v>0</v>
      </c>
      <c r="J87" s="10">
        <f>E87+H87</f>
        <v>0</v>
      </c>
      <c r="K87" s="2"/>
      <c r="L87" s="2"/>
    </row>
    <row r="88" spans="1:12" x14ac:dyDescent="0.25">
      <c r="A88" s="21" t="s">
        <v>131</v>
      </c>
      <c r="B88" s="17" t="s">
        <v>9</v>
      </c>
      <c r="C88" s="18"/>
      <c r="D88" s="18"/>
      <c r="E88" s="18"/>
      <c r="F88" s="17" t="s">
        <v>9</v>
      </c>
      <c r="G88" s="18"/>
      <c r="H88" s="18"/>
      <c r="I88" s="18"/>
      <c r="J88" s="18"/>
      <c r="K88" s="2"/>
      <c r="L88" s="2"/>
    </row>
    <row r="89" spans="1:12" x14ac:dyDescent="0.25">
      <c r="A89" s="21" t="s">
        <v>132</v>
      </c>
      <c r="B89" s="17" t="s">
        <v>9</v>
      </c>
      <c r="C89" s="18"/>
      <c r="D89" s="18"/>
      <c r="E89" s="18"/>
      <c r="F89" s="17" t="s">
        <v>9</v>
      </c>
      <c r="G89" s="18"/>
      <c r="H89" s="18"/>
      <c r="I89" s="18"/>
      <c r="J89" s="18"/>
      <c r="K89" s="2"/>
      <c r="L89" s="2"/>
    </row>
    <row r="90" spans="1:12" x14ac:dyDescent="0.25">
      <c r="A90" s="15" t="s">
        <v>133</v>
      </c>
      <c r="B90" s="6" t="s">
        <v>59</v>
      </c>
      <c r="C90" s="10">
        <v>4</v>
      </c>
      <c r="D90" s="10"/>
      <c r="E90" s="10">
        <f>C90*D90</f>
        <v>0</v>
      </c>
      <c r="F90" s="6" t="s">
        <v>9</v>
      </c>
      <c r="G90" s="10"/>
      <c r="H90" s="10">
        <f>C90*G90</f>
        <v>0</v>
      </c>
      <c r="I90" s="10">
        <f>D90+G90</f>
        <v>0</v>
      </c>
      <c r="J90" s="10">
        <f>E90+H90</f>
        <v>0</v>
      </c>
      <c r="K90" s="2"/>
      <c r="L90" s="2"/>
    </row>
    <row r="91" spans="1:12" x14ac:dyDescent="0.25">
      <c r="A91" s="15" t="s">
        <v>134</v>
      </c>
      <c r="B91" s="6" t="s">
        <v>59</v>
      </c>
      <c r="C91" s="10">
        <v>2</v>
      </c>
      <c r="D91" s="10"/>
      <c r="E91" s="10">
        <f>C91*D91</f>
        <v>0</v>
      </c>
      <c r="F91" s="6" t="s">
        <v>9</v>
      </c>
      <c r="G91" s="10"/>
      <c r="H91" s="10">
        <f>C91*G91</f>
        <v>0</v>
      </c>
      <c r="I91" s="10">
        <f>D91+G91</f>
        <v>0</v>
      </c>
      <c r="J91" s="10">
        <f>E91+H91</f>
        <v>0</v>
      </c>
      <c r="K91" s="2"/>
      <c r="L91" s="2"/>
    </row>
    <row r="92" spans="1:12" ht="39" x14ac:dyDescent="0.25">
      <c r="A92" s="21" t="s">
        <v>135</v>
      </c>
      <c r="B92" s="17" t="s">
        <v>9</v>
      </c>
      <c r="C92" s="18"/>
      <c r="D92" s="18"/>
      <c r="E92" s="18"/>
      <c r="F92" s="17" t="s">
        <v>9</v>
      </c>
      <c r="G92" s="18"/>
      <c r="H92" s="18"/>
      <c r="I92" s="18"/>
      <c r="J92" s="18"/>
      <c r="K92" s="2"/>
      <c r="L92" s="2"/>
    </row>
    <row r="93" spans="1:12" x14ac:dyDescent="0.25">
      <c r="A93" s="15" t="s">
        <v>136</v>
      </c>
      <c r="B93" s="6" t="s">
        <v>59</v>
      </c>
      <c r="C93" s="10">
        <v>1</v>
      </c>
      <c r="D93" s="10"/>
      <c r="E93" s="10">
        <f>C93*D93</f>
        <v>0</v>
      </c>
      <c r="F93" s="6" t="s">
        <v>9</v>
      </c>
      <c r="G93" s="10"/>
      <c r="H93" s="10">
        <f>C93*G93</f>
        <v>0</v>
      </c>
      <c r="I93" s="10">
        <f>D93+G93</f>
        <v>0</v>
      </c>
      <c r="J93" s="10">
        <f>E93+H93</f>
        <v>0</v>
      </c>
      <c r="K93" s="2"/>
      <c r="L93" s="2"/>
    </row>
    <row r="94" spans="1:12" ht="26.25" x14ac:dyDescent="0.25">
      <c r="A94" s="21" t="s">
        <v>137</v>
      </c>
      <c r="B94" s="17" t="s">
        <v>9</v>
      </c>
      <c r="C94" s="18"/>
      <c r="D94" s="18"/>
      <c r="E94" s="18"/>
      <c r="F94" s="17" t="s">
        <v>9</v>
      </c>
      <c r="G94" s="18"/>
      <c r="H94" s="18"/>
      <c r="I94" s="18"/>
      <c r="J94" s="18"/>
      <c r="K94" s="2"/>
      <c r="L94" s="2"/>
    </row>
    <row r="95" spans="1:12" x14ac:dyDescent="0.25">
      <c r="A95" s="15" t="s">
        <v>138</v>
      </c>
      <c r="B95" s="6" t="s">
        <v>59</v>
      </c>
      <c r="C95" s="10">
        <v>1</v>
      </c>
      <c r="D95" s="10"/>
      <c r="E95" s="10">
        <f>C95*D95</f>
        <v>0</v>
      </c>
      <c r="F95" s="6" t="s">
        <v>9</v>
      </c>
      <c r="G95" s="10"/>
      <c r="H95" s="10">
        <f>C95*G95</f>
        <v>0</v>
      </c>
      <c r="I95" s="10">
        <f>D95+G95</f>
        <v>0</v>
      </c>
      <c r="J95" s="10">
        <f>E95+H95</f>
        <v>0</v>
      </c>
      <c r="K95" s="2"/>
      <c r="L95" s="2"/>
    </row>
    <row r="96" spans="1:12" x14ac:dyDescent="0.25">
      <c r="A96" s="15" t="s">
        <v>9</v>
      </c>
      <c r="B96" s="6" t="s">
        <v>9</v>
      </c>
      <c r="C96" s="10"/>
      <c r="D96" s="10"/>
      <c r="E96" s="10"/>
      <c r="F96" s="6" t="s">
        <v>9</v>
      </c>
      <c r="G96" s="10"/>
      <c r="H96" s="10"/>
      <c r="I96" s="10">
        <f>D96+G96</f>
        <v>0</v>
      </c>
      <c r="J96" s="10">
        <f>E96+H96</f>
        <v>0</v>
      </c>
      <c r="K96" s="2"/>
      <c r="L96" s="2"/>
    </row>
    <row r="97" spans="1:12" ht="26.25" x14ac:dyDescent="0.25">
      <c r="A97" s="21" t="s">
        <v>139</v>
      </c>
      <c r="B97" s="17" t="s">
        <v>9</v>
      </c>
      <c r="C97" s="18"/>
      <c r="D97" s="18"/>
      <c r="E97" s="18"/>
      <c r="F97" s="17" t="s">
        <v>9</v>
      </c>
      <c r="G97" s="18"/>
      <c r="H97" s="18"/>
      <c r="I97" s="18"/>
      <c r="J97" s="18"/>
      <c r="K97" s="2"/>
      <c r="L97" s="2"/>
    </row>
    <row r="98" spans="1:12" ht="24.75" x14ac:dyDescent="0.25">
      <c r="A98" s="15" t="s">
        <v>140</v>
      </c>
      <c r="B98" s="6" t="s">
        <v>59</v>
      </c>
      <c r="C98" s="10">
        <v>3</v>
      </c>
      <c r="D98" s="10"/>
      <c r="E98" s="10">
        <f>C98*D98</f>
        <v>0</v>
      </c>
      <c r="F98" s="6" t="s">
        <v>9</v>
      </c>
      <c r="G98" s="10"/>
      <c r="H98" s="10">
        <f>C98*G98</f>
        <v>0</v>
      </c>
      <c r="I98" s="10">
        <f t="shared" ref="I98:J101" si="12">D98+G98</f>
        <v>0</v>
      </c>
      <c r="J98" s="10">
        <f t="shared" si="12"/>
        <v>0</v>
      </c>
      <c r="K98" s="2"/>
      <c r="L98" s="2"/>
    </row>
    <row r="99" spans="1:12" x14ac:dyDescent="0.25">
      <c r="A99" s="15" t="s">
        <v>9</v>
      </c>
      <c r="B99" s="6" t="s">
        <v>9</v>
      </c>
      <c r="C99" s="10"/>
      <c r="D99" s="10"/>
      <c r="E99" s="10"/>
      <c r="F99" s="6" t="s">
        <v>9</v>
      </c>
      <c r="G99" s="10"/>
      <c r="H99" s="10"/>
      <c r="I99" s="10">
        <f t="shared" si="12"/>
        <v>0</v>
      </c>
      <c r="J99" s="10">
        <f t="shared" si="12"/>
        <v>0</v>
      </c>
      <c r="K99" s="2"/>
      <c r="L99" s="2"/>
    </row>
    <row r="100" spans="1:12" x14ac:dyDescent="0.25">
      <c r="A100" s="15" t="s">
        <v>141</v>
      </c>
      <c r="B100" s="6" t="s">
        <v>59</v>
      </c>
      <c r="C100" s="10">
        <v>4</v>
      </c>
      <c r="D100" s="10"/>
      <c r="E100" s="10">
        <f>C100*D100</f>
        <v>0</v>
      </c>
      <c r="F100" s="6" t="s">
        <v>9</v>
      </c>
      <c r="G100" s="10"/>
      <c r="H100" s="10">
        <f>C100*G100</f>
        <v>0</v>
      </c>
      <c r="I100" s="10">
        <f t="shared" si="12"/>
        <v>0</v>
      </c>
      <c r="J100" s="10">
        <f t="shared" si="12"/>
        <v>0</v>
      </c>
      <c r="K100" s="2"/>
      <c r="L100" s="2"/>
    </row>
    <row r="101" spans="1:12" x14ac:dyDescent="0.25">
      <c r="A101" s="15" t="s">
        <v>9</v>
      </c>
      <c r="B101" s="6" t="s">
        <v>9</v>
      </c>
      <c r="C101" s="10"/>
      <c r="D101" s="10"/>
      <c r="E101" s="10"/>
      <c r="F101" s="6" t="s">
        <v>9</v>
      </c>
      <c r="G101" s="10"/>
      <c r="H101" s="10"/>
      <c r="I101" s="10">
        <f t="shared" si="12"/>
        <v>0</v>
      </c>
      <c r="J101" s="10">
        <f t="shared" si="12"/>
        <v>0</v>
      </c>
      <c r="K101" s="2"/>
      <c r="L101" s="2"/>
    </row>
    <row r="102" spans="1:12" x14ac:dyDescent="0.25">
      <c r="A102" s="21" t="s">
        <v>142</v>
      </c>
      <c r="B102" s="17" t="s">
        <v>9</v>
      </c>
      <c r="C102" s="18"/>
      <c r="D102" s="18"/>
      <c r="E102" s="18"/>
      <c r="F102" s="17" t="s">
        <v>9</v>
      </c>
      <c r="G102" s="18"/>
      <c r="H102" s="18"/>
      <c r="I102" s="18"/>
      <c r="J102" s="18"/>
      <c r="K102" s="2"/>
      <c r="L102" s="2"/>
    </row>
    <row r="103" spans="1:12" x14ac:dyDescent="0.25">
      <c r="A103" s="15" t="s">
        <v>143</v>
      </c>
      <c r="B103" s="6" t="s">
        <v>59</v>
      </c>
      <c r="C103" s="10">
        <v>15</v>
      </c>
      <c r="D103" s="10"/>
      <c r="E103" s="10">
        <f>C103*D103</f>
        <v>0</v>
      </c>
      <c r="F103" s="6" t="s">
        <v>9</v>
      </c>
      <c r="G103" s="10"/>
      <c r="H103" s="10">
        <f>C103*G103</f>
        <v>0</v>
      </c>
      <c r="I103" s="10">
        <f t="shared" ref="I103:J105" si="13">D103+G103</f>
        <v>0</v>
      </c>
      <c r="J103" s="10">
        <f t="shared" si="13"/>
        <v>0</v>
      </c>
      <c r="K103" s="2"/>
      <c r="L103" s="2"/>
    </row>
    <row r="104" spans="1:12" x14ac:dyDescent="0.25">
      <c r="A104" s="15" t="s">
        <v>144</v>
      </c>
      <c r="B104" s="6" t="s">
        <v>59</v>
      </c>
      <c r="C104" s="10">
        <v>2</v>
      </c>
      <c r="D104" s="10"/>
      <c r="E104" s="10">
        <f>C104*D104</f>
        <v>0</v>
      </c>
      <c r="F104" s="6" t="s">
        <v>9</v>
      </c>
      <c r="G104" s="10"/>
      <c r="H104" s="10">
        <f>C104*G104</f>
        <v>0</v>
      </c>
      <c r="I104" s="10">
        <f t="shared" si="13"/>
        <v>0</v>
      </c>
      <c r="J104" s="10">
        <f t="shared" si="13"/>
        <v>0</v>
      </c>
      <c r="K104" s="2"/>
      <c r="L104" s="2"/>
    </row>
    <row r="105" spans="1:12" x14ac:dyDescent="0.25">
      <c r="A105" s="15" t="s">
        <v>9</v>
      </c>
      <c r="B105" s="6" t="s">
        <v>9</v>
      </c>
      <c r="C105" s="10"/>
      <c r="D105" s="10"/>
      <c r="E105" s="10"/>
      <c r="F105" s="6" t="s">
        <v>9</v>
      </c>
      <c r="G105" s="10"/>
      <c r="H105" s="10"/>
      <c r="I105" s="10">
        <f t="shared" si="13"/>
        <v>0</v>
      </c>
      <c r="J105" s="10">
        <f t="shared" si="13"/>
        <v>0</v>
      </c>
      <c r="K105" s="2"/>
      <c r="L105" s="2"/>
    </row>
    <row r="106" spans="1:12" x14ac:dyDescent="0.25">
      <c r="A106" s="21" t="s">
        <v>145</v>
      </c>
      <c r="B106" s="17" t="s">
        <v>9</v>
      </c>
      <c r="C106" s="18"/>
      <c r="D106" s="18"/>
      <c r="E106" s="18"/>
      <c r="F106" s="17" t="s">
        <v>9</v>
      </c>
      <c r="G106" s="18"/>
      <c r="H106" s="18"/>
      <c r="I106" s="18"/>
      <c r="J106" s="18"/>
      <c r="K106" s="2"/>
      <c r="L106" s="2"/>
    </row>
    <row r="107" spans="1:12" x14ac:dyDescent="0.25">
      <c r="A107" s="15" t="s">
        <v>146</v>
      </c>
      <c r="B107" s="6" t="s">
        <v>98</v>
      </c>
      <c r="C107" s="10">
        <v>430</v>
      </c>
      <c r="D107" s="10"/>
      <c r="E107" s="10">
        <f>C107*D107</f>
        <v>0</v>
      </c>
      <c r="F107" s="6" t="s">
        <v>9</v>
      </c>
      <c r="G107" s="10"/>
      <c r="H107" s="10">
        <f>C107*G107</f>
        <v>0</v>
      </c>
      <c r="I107" s="10">
        <f>D107+G107</f>
        <v>0</v>
      </c>
      <c r="J107" s="10">
        <f>E107+H107</f>
        <v>0</v>
      </c>
      <c r="K107" s="2"/>
      <c r="L107" s="2"/>
    </row>
    <row r="108" spans="1:12" x14ac:dyDescent="0.25">
      <c r="A108" s="21" t="s">
        <v>147</v>
      </c>
      <c r="B108" s="17" t="s">
        <v>9</v>
      </c>
      <c r="C108" s="18"/>
      <c r="D108" s="18"/>
      <c r="E108" s="18"/>
      <c r="F108" s="17" t="s">
        <v>9</v>
      </c>
      <c r="G108" s="18"/>
      <c r="H108" s="18"/>
      <c r="I108" s="18"/>
      <c r="J108" s="18"/>
      <c r="K108" s="2"/>
      <c r="L108" s="2"/>
    </row>
    <row r="109" spans="1:12" x14ac:dyDescent="0.25">
      <c r="A109" s="15" t="s">
        <v>148</v>
      </c>
      <c r="B109" s="6" t="s">
        <v>98</v>
      </c>
      <c r="C109" s="10">
        <v>1800</v>
      </c>
      <c r="D109" s="10"/>
      <c r="E109" s="10">
        <f t="shared" ref="E109:E114" si="14">C109*D109</f>
        <v>0</v>
      </c>
      <c r="F109" s="6" t="s">
        <v>9</v>
      </c>
      <c r="G109" s="10"/>
      <c r="H109" s="10">
        <f t="shared" ref="H109:H114" si="15">C109*G109</f>
        <v>0</v>
      </c>
      <c r="I109" s="10">
        <f t="shared" ref="I109:J114" si="16">D109+G109</f>
        <v>0</v>
      </c>
      <c r="J109" s="10">
        <f t="shared" si="16"/>
        <v>0</v>
      </c>
      <c r="K109" s="2"/>
      <c r="L109" s="2"/>
    </row>
    <row r="110" spans="1:12" x14ac:dyDescent="0.25">
      <c r="A110" s="15" t="s">
        <v>149</v>
      </c>
      <c r="B110" s="6" t="s">
        <v>98</v>
      </c>
      <c r="C110" s="10">
        <v>120</v>
      </c>
      <c r="D110" s="10"/>
      <c r="E110" s="10">
        <f t="shared" si="14"/>
        <v>0</v>
      </c>
      <c r="F110" s="6" t="s">
        <v>9</v>
      </c>
      <c r="G110" s="10"/>
      <c r="H110" s="10">
        <f t="shared" si="15"/>
        <v>0</v>
      </c>
      <c r="I110" s="10">
        <f t="shared" si="16"/>
        <v>0</v>
      </c>
      <c r="J110" s="10">
        <f t="shared" si="16"/>
        <v>0</v>
      </c>
      <c r="K110" s="2"/>
      <c r="L110" s="2"/>
    </row>
    <row r="111" spans="1:12" x14ac:dyDescent="0.25">
      <c r="A111" s="15" t="s">
        <v>150</v>
      </c>
      <c r="B111" s="6" t="s">
        <v>98</v>
      </c>
      <c r="C111" s="10">
        <v>1220</v>
      </c>
      <c r="D111" s="10"/>
      <c r="E111" s="10">
        <f t="shared" si="14"/>
        <v>0</v>
      </c>
      <c r="F111" s="6" t="s">
        <v>9</v>
      </c>
      <c r="G111" s="10"/>
      <c r="H111" s="10">
        <f t="shared" si="15"/>
        <v>0</v>
      </c>
      <c r="I111" s="10">
        <f t="shared" si="16"/>
        <v>0</v>
      </c>
      <c r="J111" s="10">
        <f t="shared" si="16"/>
        <v>0</v>
      </c>
      <c r="K111" s="2"/>
      <c r="L111" s="2"/>
    </row>
    <row r="112" spans="1:12" x14ac:dyDescent="0.25">
      <c r="A112" s="15" t="s">
        <v>151</v>
      </c>
      <c r="B112" s="6" t="s">
        <v>98</v>
      </c>
      <c r="C112" s="10">
        <v>245</v>
      </c>
      <c r="D112" s="10"/>
      <c r="E112" s="10">
        <f t="shared" si="14"/>
        <v>0</v>
      </c>
      <c r="F112" s="6" t="s">
        <v>9</v>
      </c>
      <c r="G112" s="10"/>
      <c r="H112" s="10">
        <f t="shared" si="15"/>
        <v>0</v>
      </c>
      <c r="I112" s="10">
        <f t="shared" si="16"/>
        <v>0</v>
      </c>
      <c r="J112" s="10">
        <f t="shared" si="16"/>
        <v>0</v>
      </c>
      <c r="K112" s="2"/>
      <c r="L112" s="2"/>
    </row>
    <row r="113" spans="1:12" x14ac:dyDescent="0.25">
      <c r="A113" s="15" t="s">
        <v>152</v>
      </c>
      <c r="B113" s="6" t="s">
        <v>98</v>
      </c>
      <c r="C113" s="10">
        <v>85</v>
      </c>
      <c r="D113" s="10"/>
      <c r="E113" s="10">
        <f t="shared" si="14"/>
        <v>0</v>
      </c>
      <c r="F113" s="6" t="s">
        <v>9</v>
      </c>
      <c r="G113" s="10"/>
      <c r="H113" s="10">
        <f t="shared" si="15"/>
        <v>0</v>
      </c>
      <c r="I113" s="10">
        <f t="shared" si="16"/>
        <v>0</v>
      </c>
      <c r="J113" s="10">
        <f t="shared" si="16"/>
        <v>0</v>
      </c>
      <c r="K113" s="2"/>
      <c r="L113" s="2"/>
    </row>
    <row r="114" spans="1:12" x14ac:dyDescent="0.25">
      <c r="A114" s="15" t="s">
        <v>153</v>
      </c>
      <c r="B114" s="6" t="s">
        <v>98</v>
      </c>
      <c r="C114" s="10">
        <v>80</v>
      </c>
      <c r="D114" s="10"/>
      <c r="E114" s="10">
        <f t="shared" si="14"/>
        <v>0</v>
      </c>
      <c r="F114" s="6" t="s">
        <v>9</v>
      </c>
      <c r="G114" s="10"/>
      <c r="H114" s="10">
        <f t="shared" si="15"/>
        <v>0</v>
      </c>
      <c r="I114" s="10">
        <f t="shared" si="16"/>
        <v>0</v>
      </c>
      <c r="J114" s="10">
        <f t="shared" si="16"/>
        <v>0</v>
      </c>
      <c r="K114" s="2"/>
      <c r="L114" s="2"/>
    </row>
    <row r="115" spans="1:12" x14ac:dyDescent="0.25">
      <c r="A115" s="21" t="s">
        <v>154</v>
      </c>
      <c r="B115" s="17" t="s">
        <v>9</v>
      </c>
      <c r="C115" s="19"/>
      <c r="D115" s="19"/>
      <c r="E115" s="19"/>
      <c r="F115" s="17" t="s">
        <v>9</v>
      </c>
      <c r="G115" s="19"/>
      <c r="H115" s="19"/>
      <c r="I115" s="19"/>
      <c r="J115" s="19"/>
      <c r="K115" s="2"/>
      <c r="L115" s="2"/>
    </row>
    <row r="116" spans="1:12" x14ac:dyDescent="0.25">
      <c r="A116" s="15" t="s">
        <v>155</v>
      </c>
      <c r="B116" s="6" t="s">
        <v>98</v>
      </c>
      <c r="C116" s="10">
        <v>5</v>
      </c>
      <c r="D116" s="10"/>
      <c r="E116" s="10">
        <f>C116*D116</f>
        <v>0</v>
      </c>
      <c r="F116" s="6" t="s">
        <v>9</v>
      </c>
      <c r="G116" s="10"/>
      <c r="H116" s="10">
        <f>C116*G116</f>
        <v>0</v>
      </c>
      <c r="I116" s="10">
        <f>D116+G116</f>
        <v>0</v>
      </c>
      <c r="J116" s="10">
        <f>E116+H116</f>
        <v>0</v>
      </c>
      <c r="K116" s="2"/>
      <c r="L116" s="2"/>
    </row>
    <row r="117" spans="1:12" x14ac:dyDescent="0.25">
      <c r="A117" s="15" t="s">
        <v>9</v>
      </c>
      <c r="B117" s="6" t="s">
        <v>9</v>
      </c>
      <c r="C117" s="10"/>
      <c r="D117" s="10"/>
      <c r="E117" s="10"/>
      <c r="F117" s="6" t="s">
        <v>9</v>
      </c>
      <c r="G117" s="10"/>
      <c r="H117" s="10"/>
      <c r="I117" s="10">
        <f>D117+G117</f>
        <v>0</v>
      </c>
      <c r="J117" s="10">
        <f>E117+H117</f>
        <v>0</v>
      </c>
      <c r="K117" s="2"/>
      <c r="L117" s="2"/>
    </row>
    <row r="118" spans="1:12" x14ac:dyDescent="0.25">
      <c r="A118" s="21" t="s">
        <v>156</v>
      </c>
      <c r="B118" s="17" t="s">
        <v>9</v>
      </c>
      <c r="C118" s="18"/>
      <c r="D118" s="18"/>
      <c r="E118" s="18"/>
      <c r="F118" s="17" t="s">
        <v>9</v>
      </c>
      <c r="G118" s="18"/>
      <c r="H118" s="18"/>
      <c r="I118" s="18"/>
      <c r="J118" s="18"/>
      <c r="K118" s="2"/>
      <c r="L118" s="2"/>
    </row>
    <row r="119" spans="1:12" x14ac:dyDescent="0.25">
      <c r="A119" s="15" t="s">
        <v>143</v>
      </c>
      <c r="B119" s="6" t="s">
        <v>59</v>
      </c>
      <c r="C119" s="10">
        <v>144</v>
      </c>
      <c r="D119" s="10"/>
      <c r="E119" s="10">
        <f>C119*D119</f>
        <v>0</v>
      </c>
      <c r="F119" s="6" t="s">
        <v>9</v>
      </c>
      <c r="G119" s="10"/>
      <c r="H119" s="10">
        <f>C119*G119</f>
        <v>0</v>
      </c>
      <c r="I119" s="10">
        <f t="shared" ref="I119:J122" si="17">D119+G119</f>
        <v>0</v>
      </c>
      <c r="J119" s="10">
        <f t="shared" si="17"/>
        <v>0</v>
      </c>
      <c r="K119" s="2"/>
      <c r="L119" s="2"/>
    </row>
    <row r="120" spans="1:12" x14ac:dyDescent="0.25">
      <c r="A120" s="15" t="s">
        <v>144</v>
      </c>
      <c r="B120" s="6" t="s">
        <v>59</v>
      </c>
      <c r="C120" s="10">
        <v>14</v>
      </c>
      <c r="D120" s="10"/>
      <c r="E120" s="10">
        <f>C120*D120</f>
        <v>0</v>
      </c>
      <c r="F120" s="6" t="s">
        <v>9</v>
      </c>
      <c r="G120" s="10"/>
      <c r="H120" s="10">
        <f>C120*G120</f>
        <v>0</v>
      </c>
      <c r="I120" s="10">
        <f t="shared" si="17"/>
        <v>0</v>
      </c>
      <c r="J120" s="10">
        <f t="shared" si="17"/>
        <v>0</v>
      </c>
      <c r="K120" s="2"/>
      <c r="L120" s="2"/>
    </row>
    <row r="121" spans="1:12" x14ac:dyDescent="0.25">
      <c r="A121" s="15" t="s">
        <v>157</v>
      </c>
      <c r="B121" s="6" t="s">
        <v>59</v>
      </c>
      <c r="C121" s="10">
        <v>3</v>
      </c>
      <c r="D121" s="10"/>
      <c r="E121" s="10">
        <f>C121*D121</f>
        <v>0</v>
      </c>
      <c r="F121" s="6" t="s">
        <v>9</v>
      </c>
      <c r="G121" s="10"/>
      <c r="H121" s="10">
        <f>C121*G121</f>
        <v>0</v>
      </c>
      <c r="I121" s="10">
        <f t="shared" si="17"/>
        <v>0</v>
      </c>
      <c r="J121" s="10">
        <f t="shared" si="17"/>
        <v>0</v>
      </c>
      <c r="K121" s="2"/>
      <c r="L121" s="2"/>
    </row>
    <row r="122" spans="1:12" x14ac:dyDescent="0.25">
      <c r="A122" s="15" t="s">
        <v>9</v>
      </c>
      <c r="B122" s="6" t="s">
        <v>9</v>
      </c>
      <c r="C122" s="10"/>
      <c r="D122" s="10"/>
      <c r="E122" s="10"/>
      <c r="F122" s="6" t="s">
        <v>9</v>
      </c>
      <c r="G122" s="10"/>
      <c r="H122" s="10"/>
      <c r="I122" s="10">
        <f t="shared" si="17"/>
        <v>0</v>
      </c>
      <c r="J122" s="10">
        <f t="shared" si="17"/>
        <v>0</v>
      </c>
      <c r="K122" s="2"/>
      <c r="L122" s="2"/>
    </row>
    <row r="123" spans="1:12" x14ac:dyDescent="0.25">
      <c r="A123" s="21" t="s">
        <v>158</v>
      </c>
      <c r="B123" s="17" t="s">
        <v>9</v>
      </c>
      <c r="C123" s="18"/>
      <c r="D123" s="18"/>
      <c r="E123" s="18"/>
      <c r="F123" s="17" t="s">
        <v>9</v>
      </c>
      <c r="G123" s="18"/>
      <c r="H123" s="18"/>
      <c r="I123" s="18"/>
      <c r="J123" s="18"/>
      <c r="K123" s="2"/>
      <c r="L123" s="2"/>
    </row>
    <row r="124" spans="1:12" x14ac:dyDescent="0.25">
      <c r="A124" s="15" t="s">
        <v>159</v>
      </c>
      <c r="B124" s="6" t="s">
        <v>98</v>
      </c>
      <c r="C124" s="10">
        <v>10</v>
      </c>
      <c r="D124" s="10"/>
      <c r="E124" s="10">
        <f>C124*D124</f>
        <v>0</v>
      </c>
      <c r="F124" s="6" t="s">
        <v>9</v>
      </c>
      <c r="G124" s="10"/>
      <c r="H124" s="10">
        <f>C124*G124</f>
        <v>0</v>
      </c>
      <c r="I124" s="10">
        <f>D124+G124</f>
        <v>0</v>
      </c>
      <c r="J124" s="10">
        <f>E124+H124</f>
        <v>0</v>
      </c>
      <c r="K124" s="2"/>
      <c r="L124" s="2"/>
    </row>
    <row r="125" spans="1:12" x14ac:dyDescent="0.25">
      <c r="A125" s="15" t="s">
        <v>9</v>
      </c>
      <c r="B125" s="6" t="s">
        <v>9</v>
      </c>
      <c r="C125" s="10"/>
      <c r="D125" s="10"/>
      <c r="E125" s="10"/>
      <c r="F125" s="6" t="s">
        <v>9</v>
      </c>
      <c r="G125" s="10"/>
      <c r="H125" s="10"/>
      <c r="I125" s="10">
        <f>D125+G125</f>
        <v>0</v>
      </c>
      <c r="J125" s="10">
        <f>E125+H125</f>
        <v>0</v>
      </c>
      <c r="K125" s="2"/>
      <c r="L125" s="2"/>
    </row>
    <row r="126" spans="1:12" x14ac:dyDescent="0.25">
      <c r="A126" s="21" t="s">
        <v>160</v>
      </c>
      <c r="B126" s="17" t="s">
        <v>9</v>
      </c>
      <c r="C126" s="18"/>
      <c r="D126" s="18"/>
      <c r="E126" s="18"/>
      <c r="F126" s="17" t="s">
        <v>9</v>
      </c>
      <c r="G126" s="18"/>
      <c r="H126" s="18"/>
      <c r="I126" s="18"/>
      <c r="J126" s="18"/>
      <c r="K126" s="2"/>
      <c r="L126" s="2"/>
    </row>
    <row r="127" spans="1:12" x14ac:dyDescent="0.25">
      <c r="A127" s="15" t="s">
        <v>161</v>
      </c>
      <c r="B127" s="6" t="s">
        <v>59</v>
      </c>
      <c r="C127" s="10">
        <v>18</v>
      </c>
      <c r="D127" s="10"/>
      <c r="E127" s="10">
        <f>C127*D127</f>
        <v>0</v>
      </c>
      <c r="F127" s="6" t="s">
        <v>9</v>
      </c>
      <c r="G127" s="10"/>
      <c r="H127" s="10">
        <f>C127*G127</f>
        <v>0</v>
      </c>
      <c r="I127" s="10">
        <f>D127+G127</f>
        <v>0</v>
      </c>
      <c r="J127" s="10">
        <f>E127+H127</f>
        <v>0</v>
      </c>
      <c r="K127" s="2"/>
      <c r="L127" s="2"/>
    </row>
    <row r="128" spans="1:12" x14ac:dyDescent="0.25">
      <c r="A128" s="15" t="s">
        <v>162</v>
      </c>
      <c r="B128" s="6" t="s">
        <v>59</v>
      </c>
      <c r="C128" s="10">
        <v>18</v>
      </c>
      <c r="D128" s="10"/>
      <c r="E128" s="10">
        <f>C128*D128</f>
        <v>0</v>
      </c>
      <c r="F128" s="6" t="s">
        <v>9</v>
      </c>
      <c r="G128" s="10"/>
      <c r="H128" s="10">
        <f>C128*G128</f>
        <v>0</v>
      </c>
      <c r="I128" s="10">
        <f>D128+G128</f>
        <v>0</v>
      </c>
      <c r="J128" s="10">
        <f>E128+H128</f>
        <v>0</v>
      </c>
      <c r="K128" s="2"/>
      <c r="L128" s="2"/>
    </row>
    <row r="129" spans="1:12" x14ac:dyDescent="0.25">
      <c r="A129" s="21" t="s">
        <v>163</v>
      </c>
      <c r="B129" s="17" t="s">
        <v>9</v>
      </c>
      <c r="C129" s="18"/>
      <c r="D129" s="18"/>
      <c r="E129" s="18"/>
      <c r="F129" s="17" t="s">
        <v>9</v>
      </c>
      <c r="G129" s="18"/>
      <c r="H129" s="18"/>
      <c r="I129" s="18"/>
      <c r="J129" s="18"/>
      <c r="K129" s="2"/>
      <c r="L129" s="2"/>
    </row>
    <row r="130" spans="1:12" x14ac:dyDescent="0.25">
      <c r="A130" s="15" t="s">
        <v>164</v>
      </c>
      <c r="B130" s="6" t="s">
        <v>59</v>
      </c>
      <c r="C130" s="10">
        <v>1</v>
      </c>
      <c r="D130" s="10"/>
      <c r="E130" s="10">
        <f>C130*D130</f>
        <v>0</v>
      </c>
      <c r="F130" s="6" t="s">
        <v>9</v>
      </c>
      <c r="G130" s="10"/>
      <c r="H130" s="10">
        <f>C130*G130</f>
        <v>0</v>
      </c>
      <c r="I130" s="10">
        <f>D130+G130</f>
        <v>0</v>
      </c>
      <c r="J130" s="10">
        <f>E130+H130</f>
        <v>0</v>
      </c>
      <c r="K130" s="2"/>
      <c r="L130" s="2"/>
    </row>
    <row r="131" spans="1:12" x14ac:dyDescent="0.25">
      <c r="A131" s="15" t="s">
        <v>165</v>
      </c>
      <c r="B131" s="6" t="s">
        <v>59</v>
      </c>
      <c r="C131" s="10">
        <v>1</v>
      </c>
      <c r="D131" s="10"/>
      <c r="E131" s="10">
        <f>C131*D131</f>
        <v>0</v>
      </c>
      <c r="F131" s="6" t="s">
        <v>9</v>
      </c>
      <c r="G131" s="10"/>
      <c r="H131" s="10">
        <f>C131*G131</f>
        <v>0</v>
      </c>
      <c r="I131" s="10">
        <f>D131+G131</f>
        <v>0</v>
      </c>
      <c r="J131" s="10">
        <f>E131+H131</f>
        <v>0</v>
      </c>
      <c r="K131" s="2"/>
      <c r="L131" s="2"/>
    </row>
    <row r="132" spans="1:12" x14ac:dyDescent="0.25">
      <c r="A132" s="21" t="s">
        <v>166</v>
      </c>
      <c r="B132" s="17" t="s">
        <v>9</v>
      </c>
      <c r="C132" s="18"/>
      <c r="D132" s="18"/>
      <c r="E132" s="18"/>
      <c r="F132" s="17" t="s">
        <v>9</v>
      </c>
      <c r="G132" s="18"/>
      <c r="H132" s="18"/>
      <c r="I132" s="18"/>
      <c r="J132" s="18"/>
      <c r="K132" s="2"/>
      <c r="L132" s="2"/>
    </row>
    <row r="133" spans="1:12" x14ac:dyDescent="0.25">
      <c r="A133" s="15" t="s">
        <v>167</v>
      </c>
      <c r="B133" s="6" t="s">
        <v>98</v>
      </c>
      <c r="C133" s="10">
        <v>20</v>
      </c>
      <c r="D133" s="10"/>
      <c r="E133" s="10">
        <f>C133*D133</f>
        <v>0</v>
      </c>
      <c r="F133" s="6" t="s">
        <v>9</v>
      </c>
      <c r="G133" s="10"/>
      <c r="H133" s="10">
        <f>C133*G133</f>
        <v>0</v>
      </c>
      <c r="I133" s="10">
        <f t="shared" ref="I133:J135" si="18">D133+G133</f>
        <v>0</v>
      </c>
      <c r="J133" s="10">
        <f t="shared" si="18"/>
        <v>0</v>
      </c>
      <c r="K133" s="2"/>
      <c r="L133" s="2"/>
    </row>
    <row r="134" spans="1:12" x14ac:dyDescent="0.25">
      <c r="A134" s="15" t="s">
        <v>168</v>
      </c>
      <c r="B134" s="6" t="s">
        <v>98</v>
      </c>
      <c r="C134" s="10">
        <v>20</v>
      </c>
      <c r="D134" s="10"/>
      <c r="E134" s="10">
        <f>C134*D134</f>
        <v>0</v>
      </c>
      <c r="F134" s="6" t="s">
        <v>9</v>
      </c>
      <c r="G134" s="10"/>
      <c r="H134" s="10">
        <f>C134*G134</f>
        <v>0</v>
      </c>
      <c r="I134" s="10">
        <f t="shared" si="18"/>
        <v>0</v>
      </c>
      <c r="J134" s="10">
        <f t="shared" si="18"/>
        <v>0</v>
      </c>
      <c r="K134" s="2"/>
      <c r="L134" s="2"/>
    </row>
    <row r="135" spans="1:12" x14ac:dyDescent="0.25">
      <c r="A135" s="15" t="s">
        <v>169</v>
      </c>
      <c r="B135" s="6" t="s">
        <v>98</v>
      </c>
      <c r="C135" s="10">
        <v>0</v>
      </c>
      <c r="D135" s="10"/>
      <c r="E135" s="10">
        <v>0</v>
      </c>
      <c r="F135" s="6" t="s">
        <v>9</v>
      </c>
      <c r="G135" s="10"/>
      <c r="H135" s="10">
        <v>0</v>
      </c>
      <c r="I135" s="10">
        <f t="shared" si="18"/>
        <v>0</v>
      </c>
      <c r="J135" s="10">
        <f t="shared" si="18"/>
        <v>0</v>
      </c>
      <c r="K135" s="2"/>
      <c r="L135" s="2"/>
    </row>
    <row r="136" spans="1:12" x14ac:dyDescent="0.25">
      <c r="A136" s="21" t="s">
        <v>170</v>
      </c>
      <c r="B136" s="17" t="s">
        <v>9</v>
      </c>
      <c r="C136" s="18"/>
      <c r="D136" s="18"/>
      <c r="E136" s="18"/>
      <c r="F136" s="17" t="s">
        <v>9</v>
      </c>
      <c r="G136" s="18"/>
      <c r="H136" s="18"/>
      <c r="I136" s="18"/>
      <c r="J136" s="18"/>
      <c r="K136" s="2"/>
      <c r="L136" s="2"/>
    </row>
    <row r="137" spans="1:12" x14ac:dyDescent="0.25">
      <c r="A137" s="15" t="s">
        <v>171</v>
      </c>
      <c r="B137" s="6" t="s">
        <v>59</v>
      </c>
      <c r="C137" s="10">
        <v>18</v>
      </c>
      <c r="D137" s="10"/>
      <c r="E137" s="10">
        <f>C137*D137</f>
        <v>0</v>
      </c>
      <c r="F137" s="6" t="s">
        <v>9</v>
      </c>
      <c r="G137" s="10"/>
      <c r="H137" s="10">
        <f>C137*G137</f>
        <v>0</v>
      </c>
      <c r="I137" s="10">
        <f t="shared" ref="I137:J139" si="19">D137+G137</f>
        <v>0</v>
      </c>
      <c r="J137" s="10">
        <f t="shared" si="19"/>
        <v>0</v>
      </c>
      <c r="K137" s="2"/>
      <c r="L137" s="2"/>
    </row>
    <row r="138" spans="1:12" x14ac:dyDescent="0.25">
      <c r="A138" s="15" t="s">
        <v>9</v>
      </c>
      <c r="B138" s="6" t="s">
        <v>9</v>
      </c>
      <c r="C138" s="10"/>
      <c r="D138" s="10"/>
      <c r="E138" s="10"/>
      <c r="F138" s="6" t="s">
        <v>9</v>
      </c>
      <c r="G138" s="10"/>
      <c r="H138" s="10"/>
      <c r="I138" s="10">
        <f t="shared" si="19"/>
        <v>0</v>
      </c>
      <c r="J138" s="10">
        <f t="shared" si="19"/>
        <v>0</v>
      </c>
      <c r="K138" s="2"/>
      <c r="L138" s="2"/>
    </row>
    <row r="139" spans="1:12" x14ac:dyDescent="0.25">
      <c r="A139" s="15" t="s">
        <v>9</v>
      </c>
      <c r="B139" s="6" t="s">
        <v>9</v>
      </c>
      <c r="C139" s="10"/>
      <c r="D139" s="10"/>
      <c r="E139" s="10"/>
      <c r="F139" s="6" t="s">
        <v>9</v>
      </c>
      <c r="G139" s="10"/>
      <c r="H139" s="10"/>
      <c r="I139" s="10">
        <f t="shared" si="19"/>
        <v>0</v>
      </c>
      <c r="J139" s="10">
        <f t="shared" si="19"/>
        <v>0</v>
      </c>
      <c r="K139" s="2"/>
      <c r="L139" s="2"/>
    </row>
    <row r="140" spans="1:12" x14ac:dyDescent="0.25">
      <c r="A140" s="21" t="s">
        <v>172</v>
      </c>
      <c r="B140" s="17" t="s">
        <v>9</v>
      </c>
      <c r="C140" s="18"/>
      <c r="D140" s="18"/>
      <c r="E140" s="18"/>
      <c r="F140" s="17" t="s">
        <v>9</v>
      </c>
      <c r="G140" s="18"/>
      <c r="H140" s="18"/>
      <c r="I140" s="18"/>
      <c r="J140" s="18"/>
      <c r="K140" s="2"/>
      <c r="L140" s="2"/>
    </row>
    <row r="141" spans="1:12" ht="24.75" x14ac:dyDescent="0.25">
      <c r="A141" s="15" t="s">
        <v>173</v>
      </c>
      <c r="B141" s="6" t="s">
        <v>59</v>
      </c>
      <c r="C141" s="10">
        <v>61</v>
      </c>
      <c r="D141" s="10"/>
      <c r="E141" s="10">
        <f t="shared" ref="E141:E151" si="20">C141*D141</f>
        <v>0</v>
      </c>
      <c r="F141" s="6" t="s">
        <v>9</v>
      </c>
      <c r="G141" s="10"/>
      <c r="H141" s="10">
        <f t="shared" ref="H141:H151" si="21">C141*G141</f>
        <v>0</v>
      </c>
      <c r="I141" s="10">
        <f t="shared" ref="I141:I155" si="22">D141+G141</f>
        <v>0</v>
      </c>
      <c r="J141" s="10">
        <f t="shared" ref="J141:J155" si="23">E141+H141</f>
        <v>0</v>
      </c>
      <c r="K141" s="2"/>
      <c r="L141" s="2"/>
    </row>
    <row r="142" spans="1:12" ht="24.75" x14ac:dyDescent="0.25">
      <c r="A142" s="15" t="s">
        <v>174</v>
      </c>
      <c r="B142" s="6" t="s">
        <v>59</v>
      </c>
      <c r="C142" s="10">
        <v>6</v>
      </c>
      <c r="D142" s="10"/>
      <c r="E142" s="10">
        <f t="shared" si="20"/>
        <v>0</v>
      </c>
      <c r="F142" s="6" t="s">
        <v>9</v>
      </c>
      <c r="G142" s="10"/>
      <c r="H142" s="10">
        <f t="shared" si="21"/>
        <v>0</v>
      </c>
      <c r="I142" s="10">
        <f t="shared" si="22"/>
        <v>0</v>
      </c>
      <c r="J142" s="10">
        <f t="shared" si="23"/>
        <v>0</v>
      </c>
      <c r="K142" s="2"/>
      <c r="L142" s="2"/>
    </row>
    <row r="143" spans="1:12" ht="24.75" x14ac:dyDescent="0.25">
      <c r="A143" s="15" t="s">
        <v>175</v>
      </c>
      <c r="B143" s="6" t="s">
        <v>59</v>
      </c>
      <c r="C143" s="10">
        <v>17</v>
      </c>
      <c r="D143" s="10"/>
      <c r="E143" s="10">
        <f t="shared" si="20"/>
        <v>0</v>
      </c>
      <c r="F143" s="6" t="s">
        <v>9</v>
      </c>
      <c r="G143" s="10"/>
      <c r="H143" s="10">
        <f t="shared" si="21"/>
        <v>0</v>
      </c>
      <c r="I143" s="10">
        <f t="shared" si="22"/>
        <v>0</v>
      </c>
      <c r="J143" s="10">
        <f t="shared" si="23"/>
        <v>0</v>
      </c>
      <c r="K143" s="2"/>
      <c r="L143" s="2"/>
    </row>
    <row r="144" spans="1:12" ht="24.75" x14ac:dyDescent="0.25">
      <c r="A144" s="15" t="s">
        <v>176</v>
      </c>
      <c r="B144" s="6" t="s">
        <v>59</v>
      </c>
      <c r="C144" s="10">
        <v>30</v>
      </c>
      <c r="D144" s="10"/>
      <c r="E144" s="10">
        <f t="shared" si="20"/>
        <v>0</v>
      </c>
      <c r="F144" s="6" t="s">
        <v>9</v>
      </c>
      <c r="G144" s="10"/>
      <c r="H144" s="10">
        <f t="shared" si="21"/>
        <v>0</v>
      </c>
      <c r="I144" s="10">
        <f t="shared" si="22"/>
        <v>0</v>
      </c>
      <c r="J144" s="10">
        <f t="shared" si="23"/>
        <v>0</v>
      </c>
      <c r="K144" s="2"/>
      <c r="L144" s="2"/>
    </row>
    <row r="145" spans="1:12" ht="24.75" x14ac:dyDescent="0.25">
      <c r="A145" s="15" t="s">
        <v>177</v>
      </c>
      <c r="B145" s="6" t="s">
        <v>59</v>
      </c>
      <c r="C145" s="10">
        <v>30</v>
      </c>
      <c r="D145" s="10"/>
      <c r="E145" s="10">
        <f t="shared" si="20"/>
        <v>0</v>
      </c>
      <c r="F145" s="6" t="s">
        <v>9</v>
      </c>
      <c r="G145" s="10"/>
      <c r="H145" s="10">
        <f t="shared" si="21"/>
        <v>0</v>
      </c>
      <c r="I145" s="10">
        <f t="shared" si="22"/>
        <v>0</v>
      </c>
      <c r="J145" s="10">
        <f t="shared" si="23"/>
        <v>0</v>
      </c>
      <c r="K145" s="2"/>
      <c r="L145" s="2"/>
    </row>
    <row r="146" spans="1:12" ht="24.75" x14ac:dyDescent="0.25">
      <c r="A146" s="15" t="s">
        <v>178</v>
      </c>
      <c r="B146" s="6" t="s">
        <v>59</v>
      </c>
      <c r="C146" s="10">
        <v>25</v>
      </c>
      <c r="D146" s="10"/>
      <c r="E146" s="10">
        <f t="shared" si="20"/>
        <v>0</v>
      </c>
      <c r="F146" s="6" t="s">
        <v>9</v>
      </c>
      <c r="G146" s="10"/>
      <c r="H146" s="10">
        <f t="shared" si="21"/>
        <v>0</v>
      </c>
      <c r="I146" s="10">
        <f t="shared" si="22"/>
        <v>0</v>
      </c>
      <c r="J146" s="10">
        <f t="shared" si="23"/>
        <v>0</v>
      </c>
      <c r="K146" s="2"/>
      <c r="L146" s="2"/>
    </row>
    <row r="147" spans="1:12" ht="36.75" x14ac:dyDescent="0.25">
      <c r="A147" s="15" t="s">
        <v>179</v>
      </c>
      <c r="B147" s="6" t="s">
        <v>59</v>
      </c>
      <c r="C147" s="10">
        <v>12</v>
      </c>
      <c r="D147" s="10"/>
      <c r="E147" s="10">
        <f t="shared" si="20"/>
        <v>0</v>
      </c>
      <c r="F147" s="6" t="s">
        <v>9</v>
      </c>
      <c r="G147" s="10"/>
      <c r="H147" s="10">
        <f t="shared" si="21"/>
        <v>0</v>
      </c>
      <c r="I147" s="10">
        <f t="shared" si="22"/>
        <v>0</v>
      </c>
      <c r="J147" s="10">
        <f t="shared" si="23"/>
        <v>0</v>
      </c>
      <c r="K147" s="2"/>
      <c r="L147" s="2"/>
    </row>
    <row r="148" spans="1:12" ht="24.75" x14ac:dyDescent="0.25">
      <c r="A148" s="15" t="s">
        <v>180</v>
      </c>
      <c r="B148" s="6" t="s">
        <v>59</v>
      </c>
      <c r="C148" s="10">
        <v>15</v>
      </c>
      <c r="D148" s="10"/>
      <c r="E148" s="10">
        <f t="shared" si="20"/>
        <v>0</v>
      </c>
      <c r="F148" s="6" t="s">
        <v>9</v>
      </c>
      <c r="G148" s="10"/>
      <c r="H148" s="10">
        <f t="shared" si="21"/>
        <v>0</v>
      </c>
      <c r="I148" s="10">
        <f t="shared" si="22"/>
        <v>0</v>
      </c>
      <c r="J148" s="10">
        <f t="shared" si="23"/>
        <v>0</v>
      </c>
      <c r="K148" s="2"/>
      <c r="L148" s="2"/>
    </row>
    <row r="149" spans="1:12" ht="24.75" x14ac:dyDescent="0.25">
      <c r="A149" s="15" t="s">
        <v>181</v>
      </c>
      <c r="B149" s="6" t="s">
        <v>59</v>
      </c>
      <c r="C149" s="10">
        <v>2</v>
      </c>
      <c r="D149" s="10"/>
      <c r="E149" s="10">
        <f t="shared" si="20"/>
        <v>0</v>
      </c>
      <c r="F149" s="6" t="s">
        <v>9</v>
      </c>
      <c r="G149" s="10"/>
      <c r="H149" s="10">
        <f t="shared" si="21"/>
        <v>0</v>
      </c>
      <c r="I149" s="10">
        <f t="shared" si="22"/>
        <v>0</v>
      </c>
      <c r="J149" s="10">
        <f t="shared" si="23"/>
        <v>0</v>
      </c>
      <c r="K149" s="2"/>
      <c r="L149" s="2"/>
    </row>
    <row r="150" spans="1:12" ht="24.75" x14ac:dyDescent="0.25">
      <c r="A150" s="15" t="s">
        <v>182</v>
      </c>
      <c r="B150" s="6" t="s">
        <v>59</v>
      </c>
      <c r="C150" s="10">
        <v>8</v>
      </c>
      <c r="D150" s="10"/>
      <c r="E150" s="10">
        <f t="shared" si="20"/>
        <v>0</v>
      </c>
      <c r="F150" s="6" t="s">
        <v>9</v>
      </c>
      <c r="G150" s="10"/>
      <c r="H150" s="10">
        <f t="shared" si="21"/>
        <v>0</v>
      </c>
      <c r="I150" s="10">
        <f t="shared" si="22"/>
        <v>0</v>
      </c>
      <c r="J150" s="10">
        <f t="shared" si="23"/>
        <v>0</v>
      </c>
      <c r="K150" s="2"/>
      <c r="L150" s="2"/>
    </row>
    <row r="151" spans="1:12" ht="24.75" x14ac:dyDescent="0.25">
      <c r="A151" s="15" t="s">
        <v>183</v>
      </c>
      <c r="B151" s="6" t="s">
        <v>59</v>
      </c>
      <c r="C151" s="10">
        <v>3</v>
      </c>
      <c r="D151" s="10"/>
      <c r="E151" s="10">
        <f t="shared" si="20"/>
        <v>0</v>
      </c>
      <c r="F151" s="6" t="s">
        <v>9</v>
      </c>
      <c r="G151" s="10"/>
      <c r="H151" s="10">
        <f t="shared" si="21"/>
        <v>0</v>
      </c>
      <c r="I151" s="10">
        <f t="shared" si="22"/>
        <v>0</v>
      </c>
      <c r="J151" s="10">
        <f t="shared" si="23"/>
        <v>0</v>
      </c>
      <c r="K151" s="2"/>
      <c r="L151" s="2"/>
    </row>
    <row r="152" spans="1:12" x14ac:dyDescent="0.25">
      <c r="A152" s="15" t="s">
        <v>9</v>
      </c>
      <c r="B152" s="6" t="s">
        <v>9</v>
      </c>
      <c r="C152" s="10"/>
      <c r="D152" s="10"/>
      <c r="E152" s="10"/>
      <c r="F152" s="6" t="s">
        <v>9</v>
      </c>
      <c r="G152" s="10"/>
      <c r="H152" s="10"/>
      <c r="I152" s="10">
        <f t="shared" si="22"/>
        <v>0</v>
      </c>
      <c r="J152" s="10">
        <f t="shared" si="23"/>
        <v>0</v>
      </c>
      <c r="K152" s="2"/>
      <c r="L152" s="2"/>
    </row>
    <row r="153" spans="1:12" ht="24.75" x14ac:dyDescent="0.25">
      <c r="A153" s="15" t="s">
        <v>184</v>
      </c>
      <c r="B153" s="6" t="s">
        <v>59</v>
      </c>
      <c r="C153" s="10">
        <v>3</v>
      </c>
      <c r="D153" s="10"/>
      <c r="E153" s="10">
        <f>C153*D153</f>
        <v>0</v>
      </c>
      <c r="F153" s="6" t="s">
        <v>9</v>
      </c>
      <c r="G153" s="10"/>
      <c r="H153" s="10">
        <f>C153*G153</f>
        <v>0</v>
      </c>
      <c r="I153" s="10">
        <f t="shared" si="22"/>
        <v>0</v>
      </c>
      <c r="J153" s="10">
        <f t="shared" si="23"/>
        <v>0</v>
      </c>
      <c r="K153" s="2"/>
      <c r="L153" s="2"/>
    </row>
    <row r="154" spans="1:12" x14ac:dyDescent="0.25">
      <c r="A154" s="15" t="s">
        <v>9</v>
      </c>
      <c r="B154" s="6" t="s">
        <v>9</v>
      </c>
      <c r="C154" s="10"/>
      <c r="D154" s="10"/>
      <c r="E154" s="10"/>
      <c r="F154" s="6" t="s">
        <v>9</v>
      </c>
      <c r="G154" s="10"/>
      <c r="H154" s="10"/>
      <c r="I154" s="10">
        <f t="shared" si="22"/>
        <v>0</v>
      </c>
      <c r="J154" s="10">
        <f t="shared" si="23"/>
        <v>0</v>
      </c>
      <c r="K154" s="2"/>
      <c r="L154" s="2"/>
    </row>
    <row r="155" spans="1:12" x14ac:dyDescent="0.25">
      <c r="A155" s="15" t="s">
        <v>9</v>
      </c>
      <c r="B155" s="6" t="s">
        <v>9</v>
      </c>
      <c r="C155" s="10"/>
      <c r="D155" s="10"/>
      <c r="E155" s="10"/>
      <c r="F155" s="6" t="s">
        <v>9</v>
      </c>
      <c r="G155" s="10"/>
      <c r="H155" s="10"/>
      <c r="I155" s="10">
        <f t="shared" si="22"/>
        <v>0</v>
      </c>
      <c r="J155" s="10">
        <f t="shared" si="23"/>
        <v>0</v>
      </c>
      <c r="K155" s="2"/>
      <c r="L155" s="2"/>
    </row>
    <row r="156" spans="1:12" x14ac:dyDescent="0.25">
      <c r="A156" s="21" t="s">
        <v>185</v>
      </c>
      <c r="B156" s="17" t="s">
        <v>9</v>
      </c>
      <c r="C156" s="18"/>
      <c r="D156" s="18"/>
      <c r="E156" s="18"/>
      <c r="F156" s="17" t="s">
        <v>9</v>
      </c>
      <c r="G156" s="18"/>
      <c r="H156" s="18"/>
      <c r="I156" s="18"/>
      <c r="J156" s="18"/>
      <c r="K156" s="2"/>
      <c r="L156" s="2"/>
    </row>
    <row r="157" spans="1:12" x14ac:dyDescent="0.25">
      <c r="A157" s="21" t="s">
        <v>186</v>
      </c>
      <c r="B157" s="17" t="s">
        <v>9</v>
      </c>
      <c r="C157" s="18"/>
      <c r="D157" s="18"/>
      <c r="E157" s="18"/>
      <c r="F157" s="17" t="s">
        <v>9</v>
      </c>
      <c r="G157" s="18"/>
      <c r="H157" s="18"/>
      <c r="I157" s="18"/>
      <c r="J157" s="18"/>
      <c r="K157" s="2"/>
      <c r="L157" s="2"/>
    </row>
    <row r="158" spans="1:12" x14ac:dyDescent="0.25">
      <c r="A158" s="15" t="s">
        <v>187</v>
      </c>
      <c r="B158" s="6" t="s">
        <v>59</v>
      </c>
      <c r="C158" s="10">
        <v>4</v>
      </c>
      <c r="D158" s="10"/>
      <c r="E158" s="10">
        <f>C158*D158</f>
        <v>0</v>
      </c>
      <c r="F158" s="6" t="s">
        <v>9</v>
      </c>
      <c r="G158" s="10"/>
      <c r="H158" s="10">
        <f>C158*G158</f>
        <v>0</v>
      </c>
      <c r="I158" s="10">
        <f>D158+G158</f>
        <v>0</v>
      </c>
      <c r="J158" s="10">
        <f>E158+H158</f>
        <v>0</v>
      </c>
      <c r="K158" s="2"/>
      <c r="L158" s="2"/>
    </row>
    <row r="159" spans="1:12" x14ac:dyDescent="0.25">
      <c r="A159" s="21" t="s">
        <v>185</v>
      </c>
      <c r="B159" s="17" t="s">
        <v>9</v>
      </c>
      <c r="C159" s="19"/>
      <c r="D159" s="19"/>
      <c r="E159" s="19"/>
      <c r="F159" s="17" t="s">
        <v>9</v>
      </c>
      <c r="G159" s="19"/>
      <c r="H159" s="19"/>
      <c r="I159" s="19"/>
      <c r="J159" s="19"/>
      <c r="K159" s="2"/>
      <c r="L159" s="2"/>
    </row>
    <row r="160" spans="1:12" x14ac:dyDescent="0.25">
      <c r="A160" s="21" t="s">
        <v>188</v>
      </c>
      <c r="B160" s="17" t="s">
        <v>9</v>
      </c>
      <c r="C160" s="19"/>
      <c r="D160" s="19"/>
      <c r="E160" s="19"/>
      <c r="F160" s="17" t="s">
        <v>9</v>
      </c>
      <c r="G160" s="19"/>
      <c r="H160" s="19"/>
      <c r="I160" s="19"/>
      <c r="J160" s="19"/>
      <c r="K160" s="2"/>
      <c r="L160" s="2"/>
    </row>
    <row r="161" spans="1:12" x14ac:dyDescent="0.25">
      <c r="A161" s="15" t="s">
        <v>189</v>
      </c>
      <c r="B161" s="6" t="s">
        <v>59</v>
      </c>
      <c r="C161" s="10">
        <v>14</v>
      </c>
      <c r="D161" s="10"/>
      <c r="E161" s="10">
        <f>C161*D161</f>
        <v>0</v>
      </c>
      <c r="F161" s="6" t="s">
        <v>9</v>
      </c>
      <c r="G161" s="10"/>
      <c r="H161" s="10">
        <f>C161*G161</f>
        <v>0</v>
      </c>
      <c r="I161" s="10">
        <f t="shared" ref="I161:J163" si="24">D161+G161</f>
        <v>0</v>
      </c>
      <c r="J161" s="10">
        <f t="shared" si="24"/>
        <v>0</v>
      </c>
      <c r="K161" s="2"/>
      <c r="L161" s="2"/>
    </row>
    <row r="162" spans="1:12" x14ac:dyDescent="0.25">
      <c r="A162" s="15" t="s">
        <v>190</v>
      </c>
      <c r="B162" s="6" t="s">
        <v>59</v>
      </c>
      <c r="C162" s="10">
        <v>4</v>
      </c>
      <c r="D162" s="10"/>
      <c r="E162" s="10">
        <f>C162*D162</f>
        <v>0</v>
      </c>
      <c r="F162" s="6" t="s">
        <v>9</v>
      </c>
      <c r="G162" s="10"/>
      <c r="H162" s="10">
        <f>C162*G162</f>
        <v>0</v>
      </c>
      <c r="I162" s="10">
        <f t="shared" si="24"/>
        <v>0</v>
      </c>
      <c r="J162" s="10">
        <f t="shared" si="24"/>
        <v>0</v>
      </c>
      <c r="K162" s="2"/>
      <c r="L162" s="2"/>
    </row>
    <row r="163" spans="1:12" x14ac:dyDescent="0.25">
      <c r="A163" s="15" t="s">
        <v>187</v>
      </c>
      <c r="B163" s="6" t="s">
        <v>59</v>
      </c>
      <c r="C163" s="10">
        <v>6</v>
      </c>
      <c r="D163" s="10"/>
      <c r="E163" s="10">
        <f>C163*D163</f>
        <v>0</v>
      </c>
      <c r="F163" s="6" t="s">
        <v>9</v>
      </c>
      <c r="G163" s="10"/>
      <c r="H163" s="10">
        <f>C163*G163</f>
        <v>0</v>
      </c>
      <c r="I163" s="10">
        <f t="shared" si="24"/>
        <v>0</v>
      </c>
      <c r="J163" s="10">
        <f t="shared" si="24"/>
        <v>0</v>
      </c>
      <c r="K163" s="2"/>
      <c r="L163" s="2"/>
    </row>
    <row r="164" spans="1:12" x14ac:dyDescent="0.25">
      <c r="A164" s="21" t="s">
        <v>191</v>
      </c>
      <c r="B164" s="17" t="s">
        <v>9</v>
      </c>
      <c r="C164" s="18"/>
      <c r="D164" s="18"/>
      <c r="E164" s="18"/>
      <c r="F164" s="17" t="s">
        <v>9</v>
      </c>
      <c r="G164" s="18"/>
      <c r="H164" s="18"/>
      <c r="I164" s="18"/>
      <c r="J164" s="18"/>
      <c r="K164" s="2"/>
      <c r="L164" s="2"/>
    </row>
    <row r="165" spans="1:12" x14ac:dyDescent="0.25">
      <c r="A165" s="21" t="s">
        <v>192</v>
      </c>
      <c r="B165" s="17" t="s">
        <v>9</v>
      </c>
      <c r="C165" s="18"/>
      <c r="D165" s="18"/>
      <c r="E165" s="18"/>
      <c r="F165" s="17" t="s">
        <v>9</v>
      </c>
      <c r="G165" s="18"/>
      <c r="H165" s="18"/>
      <c r="I165" s="18"/>
      <c r="J165" s="18"/>
      <c r="K165" s="2"/>
      <c r="L165" s="2"/>
    </row>
    <row r="166" spans="1:12" x14ac:dyDescent="0.25">
      <c r="A166" s="15" t="s">
        <v>193</v>
      </c>
      <c r="B166" s="6" t="s">
        <v>98</v>
      </c>
      <c r="C166" s="10">
        <v>435</v>
      </c>
      <c r="D166" s="10"/>
      <c r="E166" s="10">
        <f>C166*D166</f>
        <v>0</v>
      </c>
      <c r="F166" s="6" t="s">
        <v>9</v>
      </c>
      <c r="G166" s="10"/>
      <c r="H166" s="10">
        <f>C166*G166</f>
        <v>0</v>
      </c>
      <c r="I166" s="10">
        <f>D166+G166</f>
        <v>0</v>
      </c>
      <c r="J166" s="10">
        <f>E166+H166</f>
        <v>0</v>
      </c>
      <c r="K166" s="2"/>
      <c r="L166" s="2"/>
    </row>
    <row r="167" spans="1:12" x14ac:dyDescent="0.25">
      <c r="A167" s="15" t="s">
        <v>194</v>
      </c>
      <c r="B167" s="6" t="s">
        <v>98</v>
      </c>
      <c r="C167" s="10">
        <v>110</v>
      </c>
      <c r="D167" s="10"/>
      <c r="E167" s="10">
        <f>C167*D167</f>
        <v>0</v>
      </c>
      <c r="F167" s="6" t="s">
        <v>9</v>
      </c>
      <c r="G167" s="10"/>
      <c r="H167" s="10">
        <f>C167*G167</f>
        <v>0</v>
      </c>
      <c r="I167" s="10">
        <f>D167+G167</f>
        <v>0</v>
      </c>
      <c r="J167" s="10">
        <f>E167+H167</f>
        <v>0</v>
      </c>
      <c r="K167" s="2"/>
      <c r="L167" s="2"/>
    </row>
    <row r="168" spans="1:12" x14ac:dyDescent="0.25">
      <c r="A168" s="21" t="s">
        <v>191</v>
      </c>
      <c r="B168" s="17" t="s">
        <v>9</v>
      </c>
      <c r="C168" s="19"/>
      <c r="D168" s="19"/>
      <c r="E168" s="19"/>
      <c r="F168" s="17" t="s">
        <v>9</v>
      </c>
      <c r="G168" s="19"/>
      <c r="H168" s="19"/>
      <c r="I168" s="19"/>
      <c r="J168" s="19"/>
      <c r="K168" s="2"/>
      <c r="L168" s="2"/>
    </row>
    <row r="169" spans="1:12" x14ac:dyDescent="0.25">
      <c r="A169" s="21" t="s">
        <v>195</v>
      </c>
      <c r="B169" s="17" t="s">
        <v>9</v>
      </c>
      <c r="C169" s="19"/>
      <c r="D169" s="19"/>
      <c r="E169" s="19"/>
      <c r="F169" s="17" t="s">
        <v>9</v>
      </c>
      <c r="G169" s="19"/>
      <c r="H169" s="19"/>
      <c r="I169" s="19"/>
      <c r="J169" s="19"/>
      <c r="K169" s="2"/>
      <c r="L169" s="2"/>
    </row>
    <row r="170" spans="1:12" x14ac:dyDescent="0.25">
      <c r="A170" s="15" t="s">
        <v>194</v>
      </c>
      <c r="B170" s="6" t="s">
        <v>98</v>
      </c>
      <c r="C170" s="10">
        <v>140</v>
      </c>
      <c r="D170" s="10"/>
      <c r="E170" s="10">
        <f>C170*D170</f>
        <v>0</v>
      </c>
      <c r="F170" s="6" t="s">
        <v>9</v>
      </c>
      <c r="G170" s="10"/>
      <c r="H170" s="10">
        <f>C170*G170</f>
        <v>0</v>
      </c>
      <c r="I170" s="10">
        <f>D170+G170</f>
        <v>0</v>
      </c>
      <c r="J170" s="10">
        <f>E170+H170</f>
        <v>0</v>
      </c>
      <c r="K170" s="2"/>
      <c r="L170" s="2"/>
    </row>
    <row r="171" spans="1:12" x14ac:dyDescent="0.25">
      <c r="A171" s="15" t="s">
        <v>196</v>
      </c>
      <c r="B171" s="6" t="s">
        <v>98</v>
      </c>
      <c r="C171" s="10">
        <v>80</v>
      </c>
      <c r="D171" s="10"/>
      <c r="E171" s="10">
        <f>C171*D171</f>
        <v>0</v>
      </c>
      <c r="F171" s="6" t="s">
        <v>9</v>
      </c>
      <c r="G171" s="10"/>
      <c r="H171" s="10">
        <f>C171*G171</f>
        <v>0</v>
      </c>
      <c r="I171" s="10">
        <f>D171+G171</f>
        <v>0</v>
      </c>
      <c r="J171" s="10">
        <f>E171+H171</f>
        <v>0</v>
      </c>
      <c r="K171" s="2"/>
      <c r="L171" s="2"/>
    </row>
    <row r="172" spans="1:12" x14ac:dyDescent="0.25">
      <c r="A172" s="21" t="s">
        <v>197</v>
      </c>
      <c r="B172" s="17" t="s">
        <v>9</v>
      </c>
      <c r="C172" s="19"/>
      <c r="D172" s="19"/>
      <c r="E172" s="19"/>
      <c r="F172" s="17" t="s">
        <v>9</v>
      </c>
      <c r="G172" s="19"/>
      <c r="H172" s="19"/>
      <c r="I172" s="19"/>
      <c r="J172" s="19"/>
      <c r="K172" s="2"/>
      <c r="L172" s="2"/>
    </row>
    <row r="173" spans="1:12" x14ac:dyDescent="0.25">
      <c r="A173" s="21" t="s">
        <v>198</v>
      </c>
      <c r="B173" s="17" t="s">
        <v>9</v>
      </c>
      <c r="C173" s="19"/>
      <c r="D173" s="19"/>
      <c r="E173" s="19"/>
      <c r="F173" s="17" t="s">
        <v>9</v>
      </c>
      <c r="G173" s="19"/>
      <c r="H173" s="19"/>
      <c r="I173" s="19"/>
      <c r="J173" s="19"/>
      <c r="K173" s="2"/>
      <c r="L173" s="2"/>
    </row>
    <row r="174" spans="1:12" x14ac:dyDescent="0.25">
      <c r="A174" s="15" t="s">
        <v>193</v>
      </c>
      <c r="B174" s="6" t="s">
        <v>98</v>
      </c>
      <c r="C174" s="10">
        <v>340</v>
      </c>
      <c r="D174" s="10"/>
      <c r="E174" s="10">
        <f>C174*D174</f>
        <v>0</v>
      </c>
      <c r="F174" s="6" t="s">
        <v>9</v>
      </c>
      <c r="G174" s="10"/>
      <c r="H174" s="10">
        <f>C174*G174</f>
        <v>0</v>
      </c>
      <c r="I174" s="10">
        <f>D174+G174</f>
        <v>0</v>
      </c>
      <c r="J174" s="10">
        <f>E174+H174</f>
        <v>0</v>
      </c>
      <c r="K174" s="2"/>
      <c r="L174" s="2"/>
    </row>
    <row r="175" spans="1:12" x14ac:dyDescent="0.25">
      <c r="A175" s="21" t="s">
        <v>199</v>
      </c>
      <c r="B175" s="17" t="s">
        <v>9</v>
      </c>
      <c r="C175" s="18"/>
      <c r="D175" s="18"/>
      <c r="E175" s="18"/>
      <c r="F175" s="17" t="s">
        <v>9</v>
      </c>
      <c r="G175" s="18"/>
      <c r="H175" s="18"/>
      <c r="I175" s="18"/>
      <c r="J175" s="18"/>
      <c r="K175" s="2"/>
      <c r="L175" s="2"/>
    </row>
    <row r="176" spans="1:12" x14ac:dyDescent="0.25">
      <c r="A176" s="15" t="s">
        <v>200</v>
      </c>
      <c r="B176" s="6" t="s">
        <v>201</v>
      </c>
      <c r="C176" s="10">
        <v>120</v>
      </c>
      <c r="D176" s="10"/>
      <c r="E176" s="10">
        <f>C176*D176</f>
        <v>0</v>
      </c>
      <c r="F176" s="6" t="s">
        <v>9</v>
      </c>
      <c r="G176" s="10"/>
      <c r="H176" s="10">
        <f>C176*G176</f>
        <v>0</v>
      </c>
      <c r="I176" s="10">
        <f>D176+G176</f>
        <v>0</v>
      </c>
      <c r="J176" s="10">
        <f>E176+H176</f>
        <v>0</v>
      </c>
      <c r="K176" s="2"/>
      <c r="L176" s="2"/>
    </row>
    <row r="177" spans="1:12" x14ac:dyDescent="0.25">
      <c r="A177" s="21" t="s">
        <v>202</v>
      </c>
      <c r="B177" s="17" t="s">
        <v>9</v>
      </c>
      <c r="C177" s="19"/>
      <c r="D177" s="19"/>
      <c r="E177" s="19"/>
      <c r="F177" s="17" t="s">
        <v>9</v>
      </c>
      <c r="G177" s="19"/>
      <c r="H177" s="19"/>
      <c r="I177" s="19"/>
      <c r="J177" s="19"/>
      <c r="K177" s="2"/>
      <c r="L177" s="2"/>
    </row>
    <row r="178" spans="1:12" x14ac:dyDescent="0.25">
      <c r="A178" s="15" t="s">
        <v>200</v>
      </c>
      <c r="B178" s="6" t="s">
        <v>201</v>
      </c>
      <c r="C178" s="10">
        <v>30</v>
      </c>
      <c r="D178" s="10"/>
      <c r="E178" s="10">
        <f>C178*D178</f>
        <v>0</v>
      </c>
      <c r="F178" s="6" t="s">
        <v>9</v>
      </c>
      <c r="G178" s="10"/>
      <c r="H178" s="10">
        <f>C178*G178</f>
        <v>0</v>
      </c>
      <c r="I178" s="10">
        <f>D178+G178</f>
        <v>0</v>
      </c>
      <c r="J178" s="10">
        <f>E178+H178</f>
        <v>0</v>
      </c>
      <c r="K178" s="2"/>
      <c r="L178" s="2"/>
    </row>
    <row r="179" spans="1:12" x14ac:dyDescent="0.25">
      <c r="A179" s="21" t="s">
        <v>203</v>
      </c>
      <c r="B179" s="17" t="s">
        <v>9</v>
      </c>
      <c r="C179" s="18"/>
      <c r="D179" s="18"/>
      <c r="E179" s="18"/>
      <c r="F179" s="17" t="s">
        <v>9</v>
      </c>
      <c r="G179" s="18"/>
      <c r="H179" s="18"/>
      <c r="I179" s="18"/>
      <c r="J179" s="18"/>
      <c r="K179" s="2"/>
      <c r="L179" s="2"/>
    </row>
    <row r="180" spans="1:12" x14ac:dyDescent="0.25">
      <c r="A180" s="21" t="s">
        <v>204</v>
      </c>
      <c r="B180" s="17" t="s">
        <v>9</v>
      </c>
      <c r="C180" s="18"/>
      <c r="D180" s="18"/>
      <c r="E180" s="18"/>
      <c r="F180" s="17" t="s">
        <v>9</v>
      </c>
      <c r="G180" s="18"/>
      <c r="H180" s="18"/>
      <c r="I180" s="18"/>
      <c r="J180" s="18"/>
      <c r="K180" s="2"/>
      <c r="L180" s="2"/>
    </row>
    <row r="181" spans="1:12" x14ac:dyDescent="0.25">
      <c r="A181" s="15" t="s">
        <v>205</v>
      </c>
      <c r="B181" s="6" t="s">
        <v>59</v>
      </c>
      <c r="C181" s="10">
        <v>245</v>
      </c>
      <c r="D181" s="10"/>
      <c r="E181" s="10">
        <f>C181*D181</f>
        <v>0</v>
      </c>
      <c r="F181" s="6" t="s">
        <v>9</v>
      </c>
      <c r="G181" s="10"/>
      <c r="H181" s="10">
        <f>C181*G181</f>
        <v>0</v>
      </c>
      <c r="I181" s="10">
        <f>D181+G181</f>
        <v>0</v>
      </c>
      <c r="J181" s="10">
        <f>E181+H181</f>
        <v>0</v>
      </c>
      <c r="K181" s="2"/>
      <c r="L181" s="2"/>
    </row>
    <row r="182" spans="1:12" x14ac:dyDescent="0.25">
      <c r="A182" s="21" t="s">
        <v>206</v>
      </c>
      <c r="B182" s="17" t="s">
        <v>9</v>
      </c>
      <c r="C182" s="19"/>
      <c r="D182" s="19"/>
      <c r="E182" s="19"/>
      <c r="F182" s="17" t="s">
        <v>9</v>
      </c>
      <c r="G182" s="19"/>
      <c r="H182" s="19"/>
      <c r="I182" s="19"/>
      <c r="J182" s="19"/>
      <c r="K182" s="2"/>
      <c r="L182" s="2"/>
    </row>
    <row r="183" spans="1:12" x14ac:dyDescent="0.25">
      <c r="A183" s="21" t="s">
        <v>207</v>
      </c>
      <c r="B183" s="17" t="s">
        <v>9</v>
      </c>
      <c r="C183" s="19"/>
      <c r="D183" s="19"/>
      <c r="E183" s="19"/>
      <c r="F183" s="17" t="s">
        <v>9</v>
      </c>
      <c r="G183" s="19"/>
      <c r="H183" s="19"/>
      <c r="I183" s="19"/>
      <c r="J183" s="19"/>
      <c r="K183" s="2"/>
      <c r="L183" s="2"/>
    </row>
    <row r="184" spans="1:12" x14ac:dyDescent="0.25">
      <c r="A184" s="15" t="s">
        <v>208</v>
      </c>
      <c r="B184" s="6" t="s">
        <v>201</v>
      </c>
      <c r="C184" s="10">
        <v>20</v>
      </c>
      <c r="D184" s="10"/>
      <c r="E184" s="10">
        <f>C184*D184</f>
        <v>0</v>
      </c>
      <c r="F184" s="6" t="s">
        <v>9</v>
      </c>
      <c r="G184" s="10"/>
      <c r="H184" s="10">
        <f>C184*G184</f>
        <v>0</v>
      </c>
      <c r="I184" s="10">
        <f>D184+G184</f>
        <v>0</v>
      </c>
      <c r="J184" s="10">
        <f>E184+H184</f>
        <v>0</v>
      </c>
      <c r="K184" s="2"/>
      <c r="L184" s="2"/>
    </row>
    <row r="185" spans="1:12" x14ac:dyDescent="0.25">
      <c r="A185" s="21" t="s">
        <v>258</v>
      </c>
      <c r="B185" s="6"/>
      <c r="C185" s="10"/>
      <c r="D185" s="10"/>
      <c r="E185" s="10"/>
      <c r="F185" s="6"/>
      <c r="G185" s="10"/>
      <c r="H185" s="10"/>
      <c r="I185" s="10"/>
      <c r="J185" s="10"/>
      <c r="K185" s="2"/>
      <c r="L185" s="2"/>
    </row>
    <row r="186" spans="1:12" ht="48.75" x14ac:dyDescent="0.25">
      <c r="A186" s="15" t="s">
        <v>259</v>
      </c>
      <c r="B186" s="6" t="s">
        <v>98</v>
      </c>
      <c r="C186" s="10">
        <v>6</v>
      </c>
      <c r="D186" s="10"/>
      <c r="E186" s="10">
        <f>C186*D186</f>
        <v>0</v>
      </c>
      <c r="F186" s="6" t="s">
        <v>9</v>
      </c>
      <c r="G186" s="10"/>
      <c r="H186" s="10">
        <f>C186*G186</f>
        <v>0</v>
      </c>
      <c r="I186" s="10"/>
      <c r="J186" s="10"/>
      <c r="K186" s="2"/>
      <c r="L186" s="2"/>
    </row>
    <row r="187" spans="1:12" x14ac:dyDescent="0.25">
      <c r="A187" s="21" t="s">
        <v>257</v>
      </c>
      <c r="B187" s="17" t="s">
        <v>9</v>
      </c>
      <c r="C187" s="19"/>
      <c r="D187" s="19"/>
      <c r="E187" s="19"/>
      <c r="F187" s="17" t="s">
        <v>9</v>
      </c>
      <c r="G187" s="19"/>
      <c r="H187" s="19"/>
      <c r="I187" s="19"/>
      <c r="J187" s="19"/>
      <c r="K187" s="2"/>
      <c r="L187" s="2"/>
    </row>
    <row r="188" spans="1:12" x14ac:dyDescent="0.25">
      <c r="A188" s="15" t="s">
        <v>209</v>
      </c>
      <c r="B188" s="6" t="s">
        <v>201</v>
      </c>
      <c r="C188" s="10">
        <v>800</v>
      </c>
      <c r="D188" s="10"/>
      <c r="E188" s="10">
        <f>C188*D188</f>
        <v>0</v>
      </c>
      <c r="F188" s="6" t="s">
        <v>9</v>
      </c>
      <c r="G188" s="10"/>
      <c r="H188" s="10">
        <f>C188*G188</f>
        <v>0</v>
      </c>
      <c r="I188" s="10">
        <f>D188+G188</f>
        <v>0</v>
      </c>
      <c r="J188" s="10">
        <f>E188+H188</f>
        <v>0</v>
      </c>
      <c r="K188" s="2"/>
      <c r="L188" s="2"/>
    </row>
    <row r="189" spans="1:12" x14ac:dyDescent="0.25">
      <c r="A189" s="21" t="s">
        <v>210</v>
      </c>
      <c r="B189" s="17" t="s">
        <v>9</v>
      </c>
      <c r="C189" s="18"/>
      <c r="D189" s="18"/>
      <c r="E189" s="18"/>
      <c r="F189" s="17" t="s">
        <v>9</v>
      </c>
      <c r="G189" s="18"/>
      <c r="H189" s="18"/>
      <c r="I189" s="18"/>
      <c r="J189" s="18"/>
      <c r="K189" s="2"/>
      <c r="L189" s="2"/>
    </row>
    <row r="190" spans="1:12" x14ac:dyDescent="0.25">
      <c r="A190" s="15" t="s">
        <v>209</v>
      </c>
      <c r="B190" s="6" t="s">
        <v>201</v>
      </c>
      <c r="C190" s="10">
        <v>150</v>
      </c>
      <c r="D190" s="10"/>
      <c r="E190" s="10">
        <f>C190*D190</f>
        <v>0</v>
      </c>
      <c r="F190" s="6" t="s">
        <v>9</v>
      </c>
      <c r="G190" s="10"/>
      <c r="H190" s="10">
        <f>C190*G190</f>
        <v>0</v>
      </c>
      <c r="I190" s="10">
        <f>D190+G190</f>
        <v>0</v>
      </c>
      <c r="J190" s="10">
        <f>E190+H190</f>
        <v>0</v>
      </c>
      <c r="K190" s="2"/>
      <c r="L190" s="2"/>
    </row>
    <row r="191" spans="1:12" x14ac:dyDescent="0.25">
      <c r="A191" s="15" t="s">
        <v>9</v>
      </c>
      <c r="B191" s="6" t="s">
        <v>9</v>
      </c>
      <c r="C191" s="10"/>
      <c r="D191" s="10"/>
      <c r="E191" s="10"/>
      <c r="F191" s="6" t="s">
        <v>9</v>
      </c>
      <c r="G191" s="10"/>
      <c r="H191" s="10"/>
      <c r="I191" s="10">
        <f>D191+G191</f>
        <v>0</v>
      </c>
      <c r="J191" s="10">
        <f>E191+H191</f>
        <v>0</v>
      </c>
      <c r="K191" s="2"/>
      <c r="L191" s="2"/>
    </row>
    <row r="192" spans="1:12" x14ac:dyDescent="0.25">
      <c r="A192" s="21" t="s">
        <v>211</v>
      </c>
      <c r="B192" s="17" t="s">
        <v>9</v>
      </c>
      <c r="C192" s="18"/>
      <c r="D192" s="18"/>
      <c r="E192" s="18"/>
      <c r="F192" s="17" t="s">
        <v>9</v>
      </c>
      <c r="G192" s="18"/>
      <c r="H192" s="18"/>
      <c r="I192" s="18"/>
      <c r="J192" s="18"/>
      <c r="K192" s="2"/>
      <c r="L192" s="2"/>
    </row>
    <row r="193" spans="1:12" x14ac:dyDescent="0.25">
      <c r="A193" s="15" t="s">
        <v>212</v>
      </c>
      <c r="B193" s="6" t="s">
        <v>213</v>
      </c>
      <c r="C193" s="10">
        <v>32</v>
      </c>
      <c r="D193" s="10"/>
      <c r="E193" s="10">
        <f t="shared" ref="E193:E202" si="25">C193*D193</f>
        <v>0</v>
      </c>
      <c r="F193" s="6" t="s">
        <v>9</v>
      </c>
      <c r="G193" s="10"/>
      <c r="H193" s="10">
        <f t="shared" ref="H193:H202" si="26">C193*G193</f>
        <v>0</v>
      </c>
      <c r="I193" s="10">
        <f t="shared" ref="I193:I202" si="27">D193+G193</f>
        <v>0</v>
      </c>
      <c r="J193" s="10">
        <f t="shared" ref="J193:J202" si="28">E193+H193</f>
        <v>0</v>
      </c>
      <c r="K193" s="2"/>
      <c r="L193" s="2"/>
    </row>
    <row r="194" spans="1:12" x14ac:dyDescent="0.25">
      <c r="A194" s="15" t="s">
        <v>214</v>
      </c>
      <c r="B194" s="6" t="s">
        <v>215</v>
      </c>
      <c r="C194" s="10">
        <v>1</v>
      </c>
      <c r="D194" s="10"/>
      <c r="E194" s="10">
        <f t="shared" si="25"/>
        <v>0</v>
      </c>
      <c r="F194" s="6" t="s">
        <v>9</v>
      </c>
      <c r="G194" s="10"/>
      <c r="H194" s="10">
        <f t="shared" si="26"/>
        <v>0</v>
      </c>
      <c r="I194" s="10">
        <f t="shared" si="27"/>
        <v>0</v>
      </c>
      <c r="J194" s="10">
        <f t="shared" si="28"/>
        <v>0</v>
      </c>
      <c r="K194" s="2"/>
      <c r="L194" s="2"/>
    </row>
    <row r="195" spans="1:12" x14ac:dyDescent="0.25">
      <c r="A195" s="15" t="s">
        <v>216</v>
      </c>
      <c r="B195" s="6" t="s">
        <v>213</v>
      </c>
      <c r="C195" s="10">
        <v>8</v>
      </c>
      <c r="D195" s="10"/>
      <c r="E195" s="10">
        <f t="shared" si="25"/>
        <v>0</v>
      </c>
      <c r="F195" s="6" t="s">
        <v>9</v>
      </c>
      <c r="G195" s="10"/>
      <c r="H195" s="10">
        <f t="shared" si="26"/>
        <v>0</v>
      </c>
      <c r="I195" s="10">
        <f t="shared" si="27"/>
        <v>0</v>
      </c>
      <c r="J195" s="10">
        <f t="shared" si="28"/>
        <v>0</v>
      </c>
      <c r="K195" s="2"/>
      <c r="L195" s="2"/>
    </row>
    <row r="196" spans="1:12" x14ac:dyDescent="0.25">
      <c r="A196" s="15" t="s">
        <v>217</v>
      </c>
      <c r="B196" s="6" t="s">
        <v>213</v>
      </c>
      <c r="C196" s="10">
        <v>2</v>
      </c>
      <c r="D196" s="10"/>
      <c r="E196" s="10">
        <f t="shared" si="25"/>
        <v>0</v>
      </c>
      <c r="F196" s="6" t="s">
        <v>9</v>
      </c>
      <c r="G196" s="10"/>
      <c r="H196" s="10">
        <f t="shared" si="26"/>
        <v>0</v>
      </c>
      <c r="I196" s="10">
        <f t="shared" si="27"/>
        <v>0</v>
      </c>
      <c r="J196" s="10">
        <f t="shared" si="28"/>
        <v>0</v>
      </c>
      <c r="K196" s="2"/>
      <c r="L196" s="2"/>
    </row>
    <row r="197" spans="1:12" x14ac:dyDescent="0.25">
      <c r="A197" s="15" t="s">
        <v>218</v>
      </c>
      <c r="B197" s="6" t="s">
        <v>213</v>
      </c>
      <c r="C197" s="10">
        <v>8</v>
      </c>
      <c r="D197" s="10"/>
      <c r="E197" s="10">
        <f t="shared" si="25"/>
        <v>0</v>
      </c>
      <c r="F197" s="6" t="s">
        <v>9</v>
      </c>
      <c r="G197" s="10"/>
      <c r="H197" s="10">
        <f t="shared" si="26"/>
        <v>0</v>
      </c>
      <c r="I197" s="10">
        <f t="shared" si="27"/>
        <v>0</v>
      </c>
      <c r="J197" s="10">
        <f t="shared" si="28"/>
        <v>0</v>
      </c>
      <c r="K197" s="2"/>
      <c r="L197" s="2"/>
    </row>
    <row r="198" spans="1:12" x14ac:dyDescent="0.25">
      <c r="A198" s="15" t="s">
        <v>219</v>
      </c>
      <c r="B198" s="6" t="s">
        <v>215</v>
      </c>
      <c r="C198" s="10">
        <v>1</v>
      </c>
      <c r="D198" s="10"/>
      <c r="E198" s="10">
        <f t="shared" si="25"/>
        <v>0</v>
      </c>
      <c r="F198" s="6" t="s">
        <v>9</v>
      </c>
      <c r="G198" s="10"/>
      <c r="H198" s="10">
        <f t="shared" si="26"/>
        <v>0</v>
      </c>
      <c r="I198" s="10">
        <f t="shared" si="27"/>
        <v>0</v>
      </c>
      <c r="J198" s="10">
        <f t="shared" si="28"/>
        <v>0</v>
      </c>
      <c r="K198" s="2"/>
      <c r="L198" s="2"/>
    </row>
    <row r="199" spans="1:12" x14ac:dyDescent="0.25">
      <c r="A199" s="15" t="s">
        <v>220</v>
      </c>
      <c r="B199" s="6" t="s">
        <v>213</v>
      </c>
      <c r="C199" s="10">
        <v>8</v>
      </c>
      <c r="D199" s="10"/>
      <c r="E199" s="10">
        <f t="shared" si="25"/>
        <v>0</v>
      </c>
      <c r="F199" s="6" t="s">
        <v>9</v>
      </c>
      <c r="G199" s="10"/>
      <c r="H199" s="10">
        <f t="shared" si="26"/>
        <v>0</v>
      </c>
      <c r="I199" s="10">
        <f t="shared" si="27"/>
        <v>0</v>
      </c>
      <c r="J199" s="10">
        <f t="shared" si="28"/>
        <v>0</v>
      </c>
      <c r="K199" s="2"/>
      <c r="L199" s="2"/>
    </row>
    <row r="200" spans="1:12" x14ac:dyDescent="0.25">
      <c r="A200" s="15" t="s">
        <v>221</v>
      </c>
      <c r="B200" s="6" t="s">
        <v>213</v>
      </c>
      <c r="C200" s="10">
        <v>8</v>
      </c>
      <c r="D200" s="10"/>
      <c r="E200" s="10">
        <f t="shared" si="25"/>
        <v>0</v>
      </c>
      <c r="F200" s="6" t="s">
        <v>9</v>
      </c>
      <c r="G200" s="10"/>
      <c r="H200" s="10">
        <f t="shared" si="26"/>
        <v>0</v>
      </c>
      <c r="I200" s="10">
        <f t="shared" si="27"/>
        <v>0</v>
      </c>
      <c r="J200" s="10">
        <f t="shared" si="28"/>
        <v>0</v>
      </c>
      <c r="K200" s="2"/>
      <c r="L200" s="2"/>
    </row>
    <row r="201" spans="1:12" x14ac:dyDescent="0.25">
      <c r="A201" s="15" t="s">
        <v>222</v>
      </c>
      <c r="B201" s="6" t="s">
        <v>213</v>
      </c>
      <c r="C201" s="10">
        <v>8</v>
      </c>
      <c r="D201" s="10"/>
      <c r="E201" s="10">
        <f t="shared" si="25"/>
        <v>0</v>
      </c>
      <c r="F201" s="6" t="s">
        <v>9</v>
      </c>
      <c r="G201" s="10"/>
      <c r="H201" s="10">
        <f t="shared" si="26"/>
        <v>0</v>
      </c>
      <c r="I201" s="10">
        <f t="shared" si="27"/>
        <v>0</v>
      </c>
      <c r="J201" s="10">
        <f t="shared" si="28"/>
        <v>0</v>
      </c>
      <c r="K201" s="2"/>
      <c r="L201" s="2"/>
    </row>
    <row r="202" spans="1:12" x14ac:dyDescent="0.25">
      <c r="A202" s="15" t="s">
        <v>223</v>
      </c>
      <c r="B202" s="6" t="s">
        <v>213</v>
      </c>
      <c r="C202" s="10">
        <v>16</v>
      </c>
      <c r="D202" s="10"/>
      <c r="E202" s="10">
        <f t="shared" si="25"/>
        <v>0</v>
      </c>
      <c r="F202" s="6" t="s">
        <v>9</v>
      </c>
      <c r="G202" s="10"/>
      <c r="H202" s="10">
        <f t="shared" si="26"/>
        <v>0</v>
      </c>
      <c r="I202" s="10">
        <f t="shared" si="27"/>
        <v>0</v>
      </c>
      <c r="J202" s="10">
        <f t="shared" si="28"/>
        <v>0</v>
      </c>
      <c r="K202" s="2"/>
      <c r="L202" s="2"/>
    </row>
    <row r="203" spans="1:12" x14ac:dyDescent="0.25">
      <c r="A203" s="21" t="s">
        <v>224</v>
      </c>
      <c r="B203" s="17" t="s">
        <v>9</v>
      </c>
      <c r="C203" s="18"/>
      <c r="D203" s="18"/>
      <c r="E203" s="18"/>
      <c r="F203" s="17" t="s">
        <v>9</v>
      </c>
      <c r="G203" s="18"/>
      <c r="H203" s="18"/>
      <c r="I203" s="18"/>
      <c r="J203" s="18"/>
      <c r="K203" s="2"/>
      <c r="L203" s="2"/>
    </row>
    <row r="204" spans="1:12" x14ac:dyDescent="0.25">
      <c r="A204" s="15" t="s">
        <v>225</v>
      </c>
      <c r="B204" s="6" t="s">
        <v>213</v>
      </c>
      <c r="C204" s="10">
        <v>8</v>
      </c>
      <c r="D204" s="10"/>
      <c r="E204" s="10">
        <f>C204*D204</f>
        <v>0</v>
      </c>
      <c r="F204" s="6" t="s">
        <v>9</v>
      </c>
      <c r="G204" s="10"/>
      <c r="H204" s="10">
        <f>C204*G204</f>
        <v>0</v>
      </c>
      <c r="I204" s="10">
        <f>D204+G204</f>
        <v>0</v>
      </c>
      <c r="J204" s="10">
        <f>E204+H204</f>
        <v>0</v>
      </c>
      <c r="K204" s="2"/>
      <c r="L204" s="2"/>
    </row>
    <row r="205" spans="1:12" x14ac:dyDescent="0.25">
      <c r="A205" s="21" t="s">
        <v>226</v>
      </c>
      <c r="B205" s="17" t="s">
        <v>9</v>
      </c>
      <c r="C205" s="18"/>
      <c r="D205" s="18"/>
      <c r="E205" s="18"/>
      <c r="F205" s="17" t="s">
        <v>9</v>
      </c>
      <c r="G205" s="18"/>
      <c r="H205" s="18"/>
      <c r="I205" s="18"/>
      <c r="J205" s="18"/>
      <c r="K205" s="2"/>
      <c r="L205" s="2"/>
    </row>
    <row r="206" spans="1:12" x14ac:dyDescent="0.25">
      <c r="A206" s="21" t="s">
        <v>227</v>
      </c>
      <c r="B206" s="17" t="s">
        <v>9</v>
      </c>
      <c r="C206" s="18"/>
      <c r="D206" s="18"/>
      <c r="E206" s="18"/>
      <c r="F206" s="17" t="s">
        <v>9</v>
      </c>
      <c r="G206" s="18"/>
      <c r="H206" s="18"/>
      <c r="I206" s="18"/>
      <c r="J206" s="18"/>
      <c r="K206" s="2"/>
      <c r="L206" s="2"/>
    </row>
    <row r="207" spans="1:12" x14ac:dyDescent="0.25">
      <c r="A207" s="15" t="s">
        <v>228</v>
      </c>
      <c r="B207" s="6" t="s">
        <v>213</v>
      </c>
      <c r="C207" s="10">
        <v>24</v>
      </c>
      <c r="D207" s="10"/>
      <c r="E207" s="10">
        <f>C207*D207</f>
        <v>0</v>
      </c>
      <c r="F207" s="6" t="s">
        <v>9</v>
      </c>
      <c r="G207" s="10"/>
      <c r="H207" s="10">
        <f>C207*G207</f>
        <v>0</v>
      </c>
      <c r="I207" s="10">
        <f t="shared" ref="I207:J209" si="29">D207+G207</f>
        <v>0</v>
      </c>
      <c r="J207" s="10">
        <f t="shared" si="29"/>
        <v>0</v>
      </c>
      <c r="K207" s="2"/>
      <c r="L207" s="2"/>
    </row>
    <row r="208" spans="1:12" x14ac:dyDescent="0.25">
      <c r="A208" s="15" t="s">
        <v>9</v>
      </c>
      <c r="B208" s="6" t="s">
        <v>9</v>
      </c>
      <c r="C208" s="10"/>
      <c r="D208" s="10"/>
      <c r="E208" s="10"/>
      <c r="F208" s="6" t="s">
        <v>9</v>
      </c>
      <c r="G208" s="10"/>
      <c r="H208" s="10"/>
      <c r="I208" s="10">
        <f t="shared" si="29"/>
        <v>0</v>
      </c>
      <c r="J208" s="10">
        <f t="shared" si="29"/>
        <v>0</v>
      </c>
      <c r="K208" s="2"/>
      <c r="L208" s="2"/>
    </row>
    <row r="209" spans="1:12" x14ac:dyDescent="0.25">
      <c r="A209" s="15" t="s">
        <v>229</v>
      </c>
      <c r="B209" s="6" t="s">
        <v>9</v>
      </c>
      <c r="C209" s="10"/>
      <c r="D209" s="10"/>
      <c r="E209" s="10">
        <f>M4+Parametry!B33/100*E197+Parametry!B33/100*E198+Parametry!B33/100*E199+Parametry!B33/100*E200+Parametry!B33/100*E201+Parametry!B33/100*E202+Parametry!B33/100*E204+Parametry!B33/100*E207</f>
        <v>0</v>
      </c>
      <c r="F209" s="6" t="s">
        <v>9</v>
      </c>
      <c r="G209" s="10"/>
      <c r="H209" s="10"/>
      <c r="I209" s="10">
        <f t="shared" si="29"/>
        <v>0</v>
      </c>
      <c r="J209" s="10">
        <f t="shared" si="29"/>
        <v>0</v>
      </c>
      <c r="K209" s="2"/>
      <c r="L209" s="2"/>
    </row>
    <row r="210" spans="1:12" x14ac:dyDescent="0.25">
      <c r="A210" s="20" t="s">
        <v>230</v>
      </c>
      <c r="B210" s="13" t="s">
        <v>9</v>
      </c>
      <c r="C210" s="14"/>
      <c r="D210" s="14"/>
      <c r="E210" s="14">
        <f>SUM(E40:E209)</f>
        <v>0</v>
      </c>
      <c r="F210" s="13" t="s">
        <v>9</v>
      </c>
      <c r="G210" s="14"/>
      <c r="H210" s="14">
        <f>SUM(H40:H209)</f>
        <v>0</v>
      </c>
      <c r="I210" s="14"/>
      <c r="J210" s="14">
        <f>SUM(J40:J209)</f>
        <v>0</v>
      </c>
      <c r="K210" s="2"/>
      <c r="L210" s="2"/>
    </row>
    <row r="211" spans="1:12" x14ac:dyDescent="0.25">
      <c r="A211" s="15" t="s">
        <v>9</v>
      </c>
      <c r="B211" s="6" t="s">
        <v>9</v>
      </c>
      <c r="C211" s="10"/>
      <c r="D211" s="10"/>
      <c r="E211" s="10"/>
      <c r="F211" s="6" t="s">
        <v>9</v>
      </c>
      <c r="G211" s="10"/>
      <c r="H211" s="10"/>
      <c r="I211" s="10">
        <f>D211+G211</f>
        <v>0</v>
      </c>
      <c r="J211" s="10">
        <f>E211+H211</f>
        <v>0</v>
      </c>
      <c r="K211" s="2"/>
      <c r="L211" s="2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portrait" r:id="rId1"/>
  <headerFooter>
    <oddHeader>&amp;CMŠ Mariánské nám. 16, rekonstrukce silnoprouduD.1.1.4.4    Silnoproudá elektrotechnika</oddHeader>
    <oddFooter>&amp;RList č.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Stana02</dc:creator>
  <cp:lastModifiedBy>Libor Obadal</cp:lastModifiedBy>
  <cp:lastPrinted>2023-10-05T18:34:01Z</cp:lastPrinted>
  <dcterms:created xsi:type="dcterms:W3CDTF">2023-10-05T18:28:31Z</dcterms:created>
  <dcterms:modified xsi:type="dcterms:W3CDTF">2024-01-26T09:12:34Z</dcterms:modified>
</cp:coreProperties>
</file>